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25" documentId="8_{3A3D8CA3-5EC4-4E2C-96C4-92B2C69B1339}" xr6:coauthVersionLast="47" xr6:coauthVersionMax="47" xr10:uidLastSave="{AB7DB943-5BE3-4B8A-B689-1A6BF62554E6}"/>
  <workbookProtection workbookAlgorithmName="SHA-512" workbookHashValue="7M9/yNzPzWWrpYSNKmwC6Xd5aF2yXsNGzf8V42iSox0U4+iKNY2vg8M3moLmcMR9DxPaXAj53Fz1xO7HyC/ETw==" workbookSaltValue="3sE/NkYPExdvgUSajR/VnA==" workbookSpinCount="100000" lockStructure="1"/>
  <bookViews>
    <workbookView xWindow="-28920" yWindow="1725" windowWidth="29040" windowHeight="15720" xr2:uid="{00000000-000D-0000-FFFF-FFFF00000000}"/>
  </bookViews>
  <sheets>
    <sheet name="Current Week View" sheetId="22" r:id="rId1"/>
    <sheet name="Rolling-28 Day View" sheetId="28" r:id="rId2"/>
    <sheet name="Translation Table" sheetId="2" r:id="rId3"/>
    <sheet name="Occupancy Raw Data" sheetId="25" state="hidden" r:id="rId4"/>
    <sheet name="ADR Raw Data" sheetId="26" state="hidden" r:id="rId5"/>
    <sheet name="RevPAR Raw Data" sheetId="27" state="hidden" r:id="rId6"/>
    <sheet name="Help" sheetId="21" r:id="rId7"/>
    <sheet name="Market Maps -&gt;" sheetId="29" r:id="rId8"/>
    <sheet name="Washington, DC Market" sheetId="30" r:id="rId9"/>
    <sheet name="Norfolk &amp; Virginia Beach, VA" sheetId="31" r:id="rId10"/>
    <sheet name="Virginia Area" sheetId="32" r:id="rId11"/>
    <sheet name="Richmond-Petersburg, VA" sheetId="33" r:id="rId12"/>
    <sheet name="Bristol &amp; Kingsport TN&amp;VA, MSA" sheetId="34" r:id="rId13"/>
    <sheet name="Virginia Tourism Regions" sheetId="35" r:id="rId14"/>
  </sheets>
  <definedNames>
    <definedName name="_xlnm.Print_Area" localSheetId="0">'Current Week View'!$A$1:$AG$138</definedName>
    <definedName name="_xlnm.Print_Area" localSheetId="6">Help!$A$1:$O$31</definedName>
    <definedName name="_xlnm.Print_Area" localSheetId="1">'Rolling-28 Day View'!$A$1:$AG$138</definedName>
    <definedName name="_xlnm.Print_Area" localSheetId="2">'Translation Table'!$A$1:$X$43</definedName>
    <definedName name="_xlnm.Print_Titles" localSheetId="0">'Current Week View'!$A:$A,'Current Week View'!$1:$3</definedName>
    <definedName name="_xlnm.Print_Titles" localSheetId="1">'Rolling-28 Day View'!$A:$A,'Rolling-28 Day View'!$1:$3</definedName>
  </definedNames>
  <calcPr calcId="191029" iterateDelta="9.9999999999994451E-4"/>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1" i="22" l="1"/>
  <c r="AG135" i="28"/>
  <c r="AF135" i="28"/>
  <c r="AE135" i="28"/>
  <c r="AD135" i="28"/>
  <c r="AC135" i="28"/>
  <c r="AB135" i="28"/>
  <c r="AA135" i="28"/>
  <c r="Z135" i="28"/>
  <c r="Y135" i="28"/>
  <c r="X135" i="28"/>
  <c r="AG132" i="28"/>
  <c r="AF132" i="28"/>
  <c r="AE132" i="28"/>
  <c r="AD132" i="28"/>
  <c r="AC132" i="28"/>
  <c r="AB132" i="28"/>
  <c r="AA132" i="28"/>
  <c r="Z132" i="28"/>
  <c r="Y132" i="28"/>
  <c r="X132" i="28"/>
  <c r="AG129" i="28"/>
  <c r="AF129" i="28"/>
  <c r="AE129" i="28"/>
  <c r="AD129" i="28"/>
  <c r="AC129" i="28"/>
  <c r="AB129" i="28"/>
  <c r="AA129" i="28"/>
  <c r="Z129" i="28"/>
  <c r="Y129" i="28"/>
  <c r="X129" i="28"/>
  <c r="AG126" i="28"/>
  <c r="AF126" i="28"/>
  <c r="AE126" i="28"/>
  <c r="AD126" i="28"/>
  <c r="AC126" i="28"/>
  <c r="AB126" i="28"/>
  <c r="AA126" i="28"/>
  <c r="Z126" i="28"/>
  <c r="Y126" i="28"/>
  <c r="X126" i="28"/>
  <c r="AG123" i="28"/>
  <c r="AF123" i="28"/>
  <c r="AE123" i="28"/>
  <c r="AD123" i="28"/>
  <c r="AC123" i="28"/>
  <c r="AB123" i="28"/>
  <c r="AA123" i="28"/>
  <c r="Z123" i="28"/>
  <c r="Y123" i="28"/>
  <c r="X123" i="28"/>
  <c r="AG120" i="28"/>
  <c r="AF120" i="28"/>
  <c r="AE120" i="28"/>
  <c r="AD120" i="28"/>
  <c r="AC120" i="28"/>
  <c r="AB120" i="28"/>
  <c r="AA120" i="28"/>
  <c r="Z120" i="28"/>
  <c r="Y120" i="28"/>
  <c r="X120" i="28"/>
  <c r="AG117" i="28"/>
  <c r="AF117" i="28"/>
  <c r="AE117" i="28"/>
  <c r="AD117" i="28"/>
  <c r="AC117" i="28"/>
  <c r="AB117" i="28"/>
  <c r="AA117" i="28"/>
  <c r="Z117" i="28"/>
  <c r="Y117" i="28"/>
  <c r="X117" i="28"/>
  <c r="AG114" i="28"/>
  <c r="AF114" i="28"/>
  <c r="AE114" i="28"/>
  <c r="AD114" i="28"/>
  <c r="AC114" i="28"/>
  <c r="AB114" i="28"/>
  <c r="AA114" i="28"/>
  <c r="Z114" i="28"/>
  <c r="Y114" i="28"/>
  <c r="X114" i="28"/>
  <c r="AG111" i="28"/>
  <c r="AF111" i="28"/>
  <c r="AE111" i="28"/>
  <c r="AD111" i="28"/>
  <c r="AC111" i="28"/>
  <c r="AB111" i="28"/>
  <c r="AA111" i="28"/>
  <c r="Z111" i="28"/>
  <c r="Y111" i="28"/>
  <c r="X111" i="28"/>
  <c r="AG108" i="28"/>
  <c r="AF108" i="28"/>
  <c r="AE108" i="28"/>
  <c r="AD108" i="28"/>
  <c r="AC108" i="28"/>
  <c r="AB108" i="28"/>
  <c r="AA108" i="28"/>
  <c r="Z108" i="28"/>
  <c r="Y108" i="28"/>
  <c r="X108" i="28"/>
  <c r="AG105" i="28"/>
  <c r="AF105" i="28"/>
  <c r="AE105" i="28"/>
  <c r="AD105" i="28"/>
  <c r="AC105" i="28"/>
  <c r="AB105" i="28"/>
  <c r="AA105" i="28"/>
  <c r="Z105" i="28"/>
  <c r="Y105" i="28"/>
  <c r="X105" i="28"/>
  <c r="AG102" i="28"/>
  <c r="AF102" i="28"/>
  <c r="AE102" i="28"/>
  <c r="AD102" i="28"/>
  <c r="AC102" i="28"/>
  <c r="AB102" i="28"/>
  <c r="AA102" i="28"/>
  <c r="Z102" i="28"/>
  <c r="Y102" i="28"/>
  <c r="X102" i="28"/>
  <c r="AG99" i="28"/>
  <c r="AF99" i="28"/>
  <c r="AE99" i="28"/>
  <c r="AD99" i="28"/>
  <c r="AC99" i="28"/>
  <c r="AB99" i="28"/>
  <c r="AA99" i="28"/>
  <c r="Z99" i="28"/>
  <c r="Y99" i="28"/>
  <c r="X99" i="28"/>
  <c r="AG96" i="28"/>
  <c r="AF96" i="28"/>
  <c r="AE96" i="28"/>
  <c r="AD96" i="28"/>
  <c r="AC96" i="28"/>
  <c r="AB96" i="28"/>
  <c r="AA96" i="28"/>
  <c r="Z96" i="28"/>
  <c r="Y96" i="28"/>
  <c r="X96" i="28"/>
  <c r="AG93" i="28"/>
  <c r="AF93" i="28"/>
  <c r="AE93" i="28"/>
  <c r="AD93" i="28"/>
  <c r="AC93" i="28"/>
  <c r="AB93" i="28"/>
  <c r="AA93" i="28"/>
  <c r="Z93" i="28"/>
  <c r="Y93" i="28"/>
  <c r="X93" i="28"/>
  <c r="AG90" i="28"/>
  <c r="AF90" i="28"/>
  <c r="AE90" i="28"/>
  <c r="AD90" i="28"/>
  <c r="AC90" i="28"/>
  <c r="AB90" i="28"/>
  <c r="AA90" i="28"/>
  <c r="Z90" i="28"/>
  <c r="Y90" i="28"/>
  <c r="X90" i="28"/>
  <c r="AG87" i="28"/>
  <c r="AF87" i="28"/>
  <c r="AE87" i="28"/>
  <c r="AD87" i="28"/>
  <c r="AC87" i="28"/>
  <c r="AB87" i="28"/>
  <c r="AA87" i="28"/>
  <c r="Z87" i="28"/>
  <c r="Y87" i="28"/>
  <c r="X87" i="28"/>
  <c r="AG84" i="28"/>
  <c r="AF84" i="28"/>
  <c r="AE84" i="28"/>
  <c r="AD84" i="28"/>
  <c r="AC84" i="28"/>
  <c r="AB84" i="28"/>
  <c r="AA84" i="28"/>
  <c r="Z84" i="28"/>
  <c r="Y84" i="28"/>
  <c r="X84" i="28"/>
  <c r="AG81" i="28"/>
  <c r="AF81" i="28"/>
  <c r="AE81" i="28"/>
  <c r="AD81" i="28"/>
  <c r="AC81" i="28"/>
  <c r="AB81" i="28"/>
  <c r="AA81" i="28"/>
  <c r="Z81" i="28"/>
  <c r="Y81" i="28"/>
  <c r="X81" i="28"/>
  <c r="AG78" i="28"/>
  <c r="AF78" i="28"/>
  <c r="AE78" i="28"/>
  <c r="AD78" i="28"/>
  <c r="AC78" i="28"/>
  <c r="AB78" i="28"/>
  <c r="AA78" i="28"/>
  <c r="Z78" i="28"/>
  <c r="Y78" i="28"/>
  <c r="X78" i="28"/>
  <c r="AG75" i="28"/>
  <c r="AF75" i="28"/>
  <c r="AE75" i="28"/>
  <c r="AD75" i="28"/>
  <c r="AC75" i="28"/>
  <c r="AB75" i="28"/>
  <c r="AA75" i="28"/>
  <c r="Z75" i="28"/>
  <c r="Y75" i="28"/>
  <c r="X75" i="28"/>
  <c r="AG72" i="28"/>
  <c r="AF72" i="28"/>
  <c r="AE72" i="28"/>
  <c r="AD72" i="28"/>
  <c r="AC72" i="28"/>
  <c r="AB72" i="28"/>
  <c r="AA72" i="28"/>
  <c r="Z72" i="28"/>
  <c r="Y72" i="28"/>
  <c r="X72" i="28"/>
  <c r="AG69" i="28"/>
  <c r="AF69" i="28"/>
  <c r="AE69" i="28"/>
  <c r="AD69" i="28"/>
  <c r="AC69" i="28"/>
  <c r="AB69" i="28"/>
  <c r="AA69" i="28"/>
  <c r="Z69" i="28"/>
  <c r="Y69" i="28"/>
  <c r="X69" i="28"/>
  <c r="AG66" i="28"/>
  <c r="AF66" i="28"/>
  <c r="AE66" i="28"/>
  <c r="AD66" i="28"/>
  <c r="AC66" i="28"/>
  <c r="AB66" i="28"/>
  <c r="AA66" i="28"/>
  <c r="Z66" i="28"/>
  <c r="Y66" i="28"/>
  <c r="X66" i="28"/>
  <c r="AG63" i="28"/>
  <c r="AF63" i="28"/>
  <c r="AE63" i="28"/>
  <c r="AD63" i="28"/>
  <c r="AC63" i="28"/>
  <c r="AB63" i="28"/>
  <c r="AA63" i="28"/>
  <c r="Z63" i="28"/>
  <c r="Y63" i="28"/>
  <c r="X63" i="28"/>
  <c r="AG60" i="28"/>
  <c r="AF60" i="28"/>
  <c r="AE60" i="28"/>
  <c r="AD60" i="28"/>
  <c r="AC60" i="28"/>
  <c r="AB60" i="28"/>
  <c r="AA60" i="28"/>
  <c r="Z60" i="28"/>
  <c r="Y60" i="28"/>
  <c r="X60" i="28"/>
  <c r="AG57" i="28"/>
  <c r="AF57" i="28"/>
  <c r="AE57" i="28"/>
  <c r="AD57" i="28"/>
  <c r="AC57" i="28"/>
  <c r="AB57" i="28"/>
  <c r="AA57" i="28"/>
  <c r="Z57" i="28"/>
  <c r="Y57" i="28"/>
  <c r="X57" i="28"/>
  <c r="AG54" i="28"/>
  <c r="AF54" i="28"/>
  <c r="AE54" i="28"/>
  <c r="AD54" i="28"/>
  <c r="AC54" i="28"/>
  <c r="AB54" i="28"/>
  <c r="AA54" i="28"/>
  <c r="Z54" i="28"/>
  <c r="Y54" i="28"/>
  <c r="X54" i="28"/>
  <c r="AG51" i="28"/>
  <c r="AF51" i="28"/>
  <c r="AE51" i="28"/>
  <c r="AD51" i="28"/>
  <c r="AC51" i="28"/>
  <c r="AB51" i="28"/>
  <c r="AA51" i="28"/>
  <c r="Z51" i="28"/>
  <c r="Y51" i="28"/>
  <c r="X51" i="28"/>
  <c r="AG48" i="28"/>
  <c r="AF48" i="28"/>
  <c r="AE48" i="28"/>
  <c r="AD48" i="28"/>
  <c r="AC48" i="28"/>
  <c r="AB48" i="28"/>
  <c r="AA48" i="28"/>
  <c r="Z48" i="28"/>
  <c r="Y48" i="28"/>
  <c r="X48" i="28"/>
  <c r="AG45" i="28"/>
  <c r="AF45" i="28"/>
  <c r="AE45" i="28"/>
  <c r="AD45" i="28"/>
  <c r="AC45" i="28"/>
  <c r="AB45" i="28"/>
  <c r="AA45" i="28"/>
  <c r="Z45" i="28"/>
  <c r="Y45" i="28"/>
  <c r="X45" i="28"/>
  <c r="AG42" i="28"/>
  <c r="AF42" i="28"/>
  <c r="AE42" i="28"/>
  <c r="AD42" i="28"/>
  <c r="AC42" i="28"/>
  <c r="AB42" i="28"/>
  <c r="AA42" i="28"/>
  <c r="Z42" i="28"/>
  <c r="Y42" i="28"/>
  <c r="X42" i="28"/>
  <c r="AG39" i="28"/>
  <c r="AF39" i="28"/>
  <c r="AE39" i="28"/>
  <c r="AD39" i="28"/>
  <c r="AC39" i="28"/>
  <c r="AB39" i="28"/>
  <c r="AA39" i="28"/>
  <c r="Z39" i="28"/>
  <c r="Y39" i="28"/>
  <c r="X39" i="28"/>
  <c r="AG36" i="28"/>
  <c r="AF36" i="28"/>
  <c r="AE36" i="28"/>
  <c r="AD36" i="28"/>
  <c r="AC36" i="28"/>
  <c r="AB36" i="28"/>
  <c r="AA36" i="28"/>
  <c r="Z36" i="28"/>
  <c r="Y36" i="28"/>
  <c r="X36" i="28"/>
  <c r="AG33" i="28"/>
  <c r="AF33" i="28"/>
  <c r="AE33" i="28"/>
  <c r="AD33" i="28"/>
  <c r="AC33" i="28"/>
  <c r="AB33" i="28"/>
  <c r="AA33" i="28"/>
  <c r="Z33" i="28"/>
  <c r="Y33" i="28"/>
  <c r="X33" i="28"/>
  <c r="AG30" i="28"/>
  <c r="AF30" i="28"/>
  <c r="AE30" i="28"/>
  <c r="AD30" i="28"/>
  <c r="AC30" i="28"/>
  <c r="AB30" i="28"/>
  <c r="AA30" i="28"/>
  <c r="Z30" i="28"/>
  <c r="Y30" i="28"/>
  <c r="X30" i="28"/>
  <c r="AG27" i="28"/>
  <c r="AF27" i="28"/>
  <c r="AE27" i="28"/>
  <c r="AD27" i="28"/>
  <c r="AC27" i="28"/>
  <c r="AB27" i="28"/>
  <c r="AA27" i="28"/>
  <c r="Z27" i="28"/>
  <c r="Y27" i="28"/>
  <c r="X27" i="28"/>
  <c r="AG24" i="28"/>
  <c r="AF24" i="28"/>
  <c r="AE24" i="28"/>
  <c r="AD24" i="28"/>
  <c r="AC24" i="28"/>
  <c r="AB24" i="28"/>
  <c r="AA24" i="28"/>
  <c r="Z24" i="28"/>
  <c r="Y24" i="28"/>
  <c r="X24" i="28"/>
  <c r="AG21" i="28"/>
  <c r="AF21" i="28"/>
  <c r="AE21" i="28"/>
  <c r="AD21" i="28"/>
  <c r="AC21" i="28"/>
  <c r="AB21" i="28"/>
  <c r="AA21" i="28"/>
  <c r="Z21" i="28"/>
  <c r="Y21" i="28"/>
  <c r="X21" i="28"/>
  <c r="AG18" i="28"/>
  <c r="AF18" i="28"/>
  <c r="AE18" i="28"/>
  <c r="AD18" i="28"/>
  <c r="AC18" i="28"/>
  <c r="AB18" i="28"/>
  <c r="AA18" i="28"/>
  <c r="Z18" i="28"/>
  <c r="Y18" i="28"/>
  <c r="X18" i="28"/>
  <c r="AG15" i="28"/>
  <c r="AF15" i="28"/>
  <c r="AE15" i="28"/>
  <c r="AD15" i="28"/>
  <c r="AC15" i="28"/>
  <c r="AB15" i="28"/>
  <c r="AA15" i="28"/>
  <c r="Z15" i="28"/>
  <c r="Y15" i="28"/>
  <c r="X15" i="28"/>
  <c r="AG12" i="28"/>
  <c r="AF12" i="28"/>
  <c r="AE12" i="28"/>
  <c r="AD12" i="28"/>
  <c r="AC12" i="28"/>
  <c r="AB12" i="28"/>
  <c r="AA12" i="28"/>
  <c r="Z12" i="28"/>
  <c r="Y12" i="28"/>
  <c r="X12" i="28"/>
  <c r="AG8" i="28"/>
  <c r="AF8" i="28"/>
  <c r="AE8" i="28"/>
  <c r="AD8" i="28"/>
  <c r="AC8" i="28"/>
  <c r="AB8" i="28"/>
  <c r="AA8" i="28"/>
  <c r="Z8" i="28"/>
  <c r="Y8" i="28"/>
  <c r="X8" i="28"/>
  <c r="AG5" i="28"/>
  <c r="AF5" i="28"/>
  <c r="AE5" i="28"/>
  <c r="AD5" i="28"/>
  <c r="AC5" i="28"/>
  <c r="Y5" i="28"/>
  <c r="Z5" i="28"/>
  <c r="AA5" i="28"/>
  <c r="AB5" i="28"/>
  <c r="X5" i="28"/>
  <c r="V135" i="28"/>
  <c r="U135" i="28"/>
  <c r="T135" i="28"/>
  <c r="S135" i="28"/>
  <c r="R135" i="28"/>
  <c r="Q135" i="28"/>
  <c r="P135" i="28"/>
  <c r="O135" i="28"/>
  <c r="N135" i="28"/>
  <c r="M135" i="28"/>
  <c r="V132" i="28"/>
  <c r="U132" i="28"/>
  <c r="T132" i="28"/>
  <c r="S132" i="28"/>
  <c r="R132" i="28"/>
  <c r="Q132" i="28"/>
  <c r="P132" i="28"/>
  <c r="O132" i="28"/>
  <c r="N132" i="28"/>
  <c r="M132" i="28"/>
  <c r="V129" i="28"/>
  <c r="U129" i="28"/>
  <c r="T129" i="28"/>
  <c r="S129" i="28"/>
  <c r="R129" i="28"/>
  <c r="Q129" i="28"/>
  <c r="P129" i="28"/>
  <c r="O129" i="28"/>
  <c r="N129" i="28"/>
  <c r="M129" i="28"/>
  <c r="V126" i="28"/>
  <c r="U126" i="28"/>
  <c r="T126" i="28"/>
  <c r="S126" i="28"/>
  <c r="R126" i="28"/>
  <c r="Q126" i="28"/>
  <c r="P126" i="28"/>
  <c r="O126" i="28"/>
  <c r="N126" i="28"/>
  <c r="M126" i="28"/>
  <c r="V123" i="28"/>
  <c r="U123" i="28"/>
  <c r="T123" i="28"/>
  <c r="S123" i="28"/>
  <c r="R123" i="28"/>
  <c r="Q123" i="28"/>
  <c r="P123" i="28"/>
  <c r="O123" i="28"/>
  <c r="N123" i="28"/>
  <c r="M123" i="28"/>
  <c r="V120" i="28"/>
  <c r="U120" i="28"/>
  <c r="T120" i="28"/>
  <c r="S120" i="28"/>
  <c r="R120" i="28"/>
  <c r="Q120" i="28"/>
  <c r="P120" i="28"/>
  <c r="O120" i="28"/>
  <c r="N120" i="28"/>
  <c r="M120" i="28"/>
  <c r="V117" i="28"/>
  <c r="U117" i="28"/>
  <c r="T117" i="28"/>
  <c r="S117" i="28"/>
  <c r="R117" i="28"/>
  <c r="Q117" i="28"/>
  <c r="P117" i="28"/>
  <c r="O117" i="28"/>
  <c r="N117" i="28"/>
  <c r="M117" i="28"/>
  <c r="V114" i="28"/>
  <c r="U114" i="28"/>
  <c r="T114" i="28"/>
  <c r="S114" i="28"/>
  <c r="R114" i="28"/>
  <c r="Q114" i="28"/>
  <c r="P114" i="28"/>
  <c r="O114" i="28"/>
  <c r="N114" i="28"/>
  <c r="M114" i="28"/>
  <c r="V111" i="28"/>
  <c r="U111" i="28"/>
  <c r="T111" i="28"/>
  <c r="S111" i="28"/>
  <c r="R111" i="28"/>
  <c r="Q111" i="28"/>
  <c r="P111" i="28"/>
  <c r="O111" i="28"/>
  <c r="N111" i="28"/>
  <c r="M111" i="28"/>
  <c r="V108" i="28"/>
  <c r="U108" i="28"/>
  <c r="T108" i="28"/>
  <c r="S108" i="28"/>
  <c r="R108" i="28"/>
  <c r="Q108" i="28"/>
  <c r="P108" i="28"/>
  <c r="O108" i="28"/>
  <c r="N108" i="28"/>
  <c r="M108" i="28"/>
  <c r="V105" i="28"/>
  <c r="U105" i="28"/>
  <c r="T105" i="28"/>
  <c r="S105" i="28"/>
  <c r="R105" i="28"/>
  <c r="Q105" i="28"/>
  <c r="P105" i="28"/>
  <c r="O105" i="28"/>
  <c r="N105" i="28"/>
  <c r="M105" i="28"/>
  <c r="V102" i="28"/>
  <c r="U102" i="28"/>
  <c r="T102" i="28"/>
  <c r="S102" i="28"/>
  <c r="R102" i="28"/>
  <c r="Q102" i="28"/>
  <c r="P102" i="28"/>
  <c r="O102" i="28"/>
  <c r="N102" i="28"/>
  <c r="M102" i="28"/>
  <c r="V99" i="28"/>
  <c r="U99" i="28"/>
  <c r="T99" i="28"/>
  <c r="S99" i="28"/>
  <c r="R99" i="28"/>
  <c r="Q99" i="28"/>
  <c r="P99" i="28"/>
  <c r="O99" i="28"/>
  <c r="N99" i="28"/>
  <c r="M99" i="28"/>
  <c r="V96" i="28"/>
  <c r="U96" i="28"/>
  <c r="T96" i="28"/>
  <c r="S96" i="28"/>
  <c r="R96" i="28"/>
  <c r="Q96" i="28"/>
  <c r="P96" i="28"/>
  <c r="O96" i="28"/>
  <c r="N96" i="28"/>
  <c r="M96" i="28"/>
  <c r="V93" i="28"/>
  <c r="U93" i="28"/>
  <c r="T93" i="28"/>
  <c r="S93" i="28"/>
  <c r="R93" i="28"/>
  <c r="Q93" i="28"/>
  <c r="P93" i="28"/>
  <c r="O93" i="28"/>
  <c r="N93" i="28"/>
  <c r="M93" i="28"/>
  <c r="V90" i="28"/>
  <c r="U90" i="28"/>
  <c r="T90" i="28"/>
  <c r="S90" i="28"/>
  <c r="R90" i="28"/>
  <c r="Q90" i="28"/>
  <c r="P90" i="28"/>
  <c r="O90" i="28"/>
  <c r="N90" i="28"/>
  <c r="M90" i="28"/>
  <c r="V87" i="28"/>
  <c r="U87" i="28"/>
  <c r="T87" i="28"/>
  <c r="S87" i="28"/>
  <c r="R87" i="28"/>
  <c r="Q87" i="28"/>
  <c r="P87" i="28"/>
  <c r="O87" i="28"/>
  <c r="N87" i="28"/>
  <c r="M87" i="28"/>
  <c r="V84" i="28"/>
  <c r="U84" i="28"/>
  <c r="T84" i="28"/>
  <c r="S84" i="28"/>
  <c r="R84" i="28"/>
  <c r="Q84" i="28"/>
  <c r="P84" i="28"/>
  <c r="O84" i="28"/>
  <c r="N84" i="28"/>
  <c r="M84" i="28"/>
  <c r="V81" i="28"/>
  <c r="U81" i="28"/>
  <c r="T81" i="28"/>
  <c r="S81" i="28"/>
  <c r="R81" i="28"/>
  <c r="Q81" i="28"/>
  <c r="P81" i="28"/>
  <c r="O81" i="28"/>
  <c r="N81" i="28"/>
  <c r="M81" i="28"/>
  <c r="V78" i="28"/>
  <c r="U78" i="28"/>
  <c r="T78" i="28"/>
  <c r="S78" i="28"/>
  <c r="R78" i="28"/>
  <c r="Q78" i="28"/>
  <c r="P78" i="28"/>
  <c r="O78" i="28"/>
  <c r="N78" i="28"/>
  <c r="M78" i="28"/>
  <c r="V75" i="28"/>
  <c r="U75" i="28"/>
  <c r="T75" i="28"/>
  <c r="S75" i="28"/>
  <c r="R75" i="28"/>
  <c r="Q75" i="28"/>
  <c r="P75" i="28"/>
  <c r="O75" i="28"/>
  <c r="N75" i="28"/>
  <c r="M75" i="28"/>
  <c r="V72" i="28"/>
  <c r="U72" i="28"/>
  <c r="T72" i="28"/>
  <c r="S72" i="28"/>
  <c r="R72" i="28"/>
  <c r="Q72" i="28"/>
  <c r="P72" i="28"/>
  <c r="O72" i="28"/>
  <c r="N72" i="28"/>
  <c r="M72" i="28"/>
  <c r="V69" i="28"/>
  <c r="U69" i="28"/>
  <c r="T69" i="28"/>
  <c r="S69" i="28"/>
  <c r="R69" i="28"/>
  <c r="Q69" i="28"/>
  <c r="P69" i="28"/>
  <c r="O69" i="28"/>
  <c r="N69" i="28"/>
  <c r="M69" i="28"/>
  <c r="V66" i="28"/>
  <c r="U66" i="28"/>
  <c r="T66" i="28"/>
  <c r="S66" i="28"/>
  <c r="R66" i="28"/>
  <c r="Q66" i="28"/>
  <c r="P66" i="28"/>
  <c r="O66" i="28"/>
  <c r="N66" i="28"/>
  <c r="M66" i="28"/>
  <c r="V63" i="28"/>
  <c r="U63" i="28"/>
  <c r="T63" i="28"/>
  <c r="S63" i="28"/>
  <c r="R63" i="28"/>
  <c r="Q63" i="28"/>
  <c r="P63" i="28"/>
  <c r="O63" i="28"/>
  <c r="N63" i="28"/>
  <c r="M63" i="28"/>
  <c r="V60" i="28"/>
  <c r="U60" i="28"/>
  <c r="T60" i="28"/>
  <c r="S60" i="28"/>
  <c r="R60" i="28"/>
  <c r="Q60" i="28"/>
  <c r="P60" i="28"/>
  <c r="O60" i="28"/>
  <c r="N60" i="28"/>
  <c r="M60" i="28"/>
  <c r="V57" i="28"/>
  <c r="U57" i="28"/>
  <c r="T57" i="28"/>
  <c r="S57" i="28"/>
  <c r="R57" i="28"/>
  <c r="Q57" i="28"/>
  <c r="P57" i="28"/>
  <c r="O57" i="28"/>
  <c r="N57" i="28"/>
  <c r="M57" i="28"/>
  <c r="V54" i="28"/>
  <c r="U54" i="28"/>
  <c r="T54" i="28"/>
  <c r="S54" i="28"/>
  <c r="R54" i="28"/>
  <c r="Q54" i="28"/>
  <c r="P54" i="28"/>
  <c r="O54" i="28"/>
  <c r="N54" i="28"/>
  <c r="M54" i="28"/>
  <c r="V51" i="28"/>
  <c r="U51" i="28"/>
  <c r="T51" i="28"/>
  <c r="S51" i="28"/>
  <c r="R51" i="28"/>
  <c r="Q51" i="28"/>
  <c r="P51" i="28"/>
  <c r="O51" i="28"/>
  <c r="N51" i="28"/>
  <c r="M51" i="28"/>
  <c r="V48" i="28"/>
  <c r="U48" i="28"/>
  <c r="T48" i="28"/>
  <c r="S48" i="28"/>
  <c r="R48" i="28"/>
  <c r="Q48" i="28"/>
  <c r="P48" i="28"/>
  <c r="O48" i="28"/>
  <c r="N48" i="28"/>
  <c r="M48" i="28"/>
  <c r="V45" i="28"/>
  <c r="U45" i="28"/>
  <c r="T45" i="28"/>
  <c r="S45" i="28"/>
  <c r="R45" i="28"/>
  <c r="Q45" i="28"/>
  <c r="P45" i="28"/>
  <c r="O45" i="28"/>
  <c r="N45" i="28"/>
  <c r="M45" i="28"/>
  <c r="V42" i="28"/>
  <c r="U42" i="28"/>
  <c r="T42" i="28"/>
  <c r="S42" i="28"/>
  <c r="R42" i="28"/>
  <c r="Q42" i="28"/>
  <c r="P42" i="28"/>
  <c r="O42" i="28"/>
  <c r="N42" i="28"/>
  <c r="M42" i="28"/>
  <c r="V39" i="28"/>
  <c r="U39" i="28"/>
  <c r="T39" i="28"/>
  <c r="S39" i="28"/>
  <c r="R39" i="28"/>
  <c r="Q39" i="28"/>
  <c r="P39" i="28"/>
  <c r="O39" i="28"/>
  <c r="N39" i="28"/>
  <c r="M39" i="28"/>
  <c r="V36" i="28"/>
  <c r="U36" i="28"/>
  <c r="T36" i="28"/>
  <c r="S36" i="28"/>
  <c r="R36" i="28"/>
  <c r="Q36" i="28"/>
  <c r="P36" i="28"/>
  <c r="O36" i="28"/>
  <c r="N36" i="28"/>
  <c r="M36" i="28"/>
  <c r="V33" i="28"/>
  <c r="U33" i="28"/>
  <c r="T33" i="28"/>
  <c r="S33" i="28"/>
  <c r="R33" i="28"/>
  <c r="Q33" i="28"/>
  <c r="P33" i="28"/>
  <c r="O33" i="28"/>
  <c r="N33" i="28"/>
  <c r="M33" i="28"/>
  <c r="V30" i="28"/>
  <c r="U30" i="28"/>
  <c r="T30" i="28"/>
  <c r="S30" i="28"/>
  <c r="R30" i="28"/>
  <c r="Q30" i="28"/>
  <c r="P30" i="28"/>
  <c r="O30" i="28"/>
  <c r="N30" i="28"/>
  <c r="M30" i="28"/>
  <c r="V27" i="28"/>
  <c r="U27" i="28"/>
  <c r="T27" i="28"/>
  <c r="S27" i="28"/>
  <c r="R27" i="28"/>
  <c r="Q27" i="28"/>
  <c r="P27" i="28"/>
  <c r="O27" i="28"/>
  <c r="N27" i="28"/>
  <c r="M27" i="28"/>
  <c r="V24" i="28"/>
  <c r="U24" i="28"/>
  <c r="T24" i="28"/>
  <c r="S24" i="28"/>
  <c r="R24" i="28"/>
  <c r="Q24" i="28"/>
  <c r="P24" i="28"/>
  <c r="O24" i="28"/>
  <c r="N24" i="28"/>
  <c r="M24" i="28"/>
  <c r="V21" i="28"/>
  <c r="U21" i="28"/>
  <c r="T21" i="28"/>
  <c r="S21" i="28"/>
  <c r="R21" i="28"/>
  <c r="Q21" i="28"/>
  <c r="P21" i="28"/>
  <c r="O21" i="28"/>
  <c r="N21" i="28"/>
  <c r="M21" i="28"/>
  <c r="V18" i="28"/>
  <c r="U18" i="28"/>
  <c r="T18" i="28"/>
  <c r="S18" i="28"/>
  <c r="R18" i="28"/>
  <c r="Q18" i="28"/>
  <c r="P18" i="28"/>
  <c r="O18" i="28"/>
  <c r="N18" i="28"/>
  <c r="M18" i="28"/>
  <c r="V15" i="28"/>
  <c r="U15" i="28"/>
  <c r="T15" i="28"/>
  <c r="S15" i="28"/>
  <c r="R15" i="28"/>
  <c r="Q15" i="28"/>
  <c r="P15" i="28"/>
  <c r="O15" i="28"/>
  <c r="N15" i="28"/>
  <c r="M15" i="28"/>
  <c r="V12" i="28"/>
  <c r="U12" i="28"/>
  <c r="T12" i="28"/>
  <c r="S12" i="28"/>
  <c r="R12" i="28"/>
  <c r="Q12" i="28"/>
  <c r="P12" i="28"/>
  <c r="O12" i="28"/>
  <c r="N12" i="28"/>
  <c r="M12" i="28"/>
  <c r="V8" i="28"/>
  <c r="U8" i="28"/>
  <c r="T8" i="28"/>
  <c r="S8" i="28"/>
  <c r="R8" i="28"/>
  <c r="Q8" i="28"/>
  <c r="P8" i="28"/>
  <c r="O8" i="28"/>
  <c r="N8" i="28"/>
  <c r="M8" i="28"/>
  <c r="V5" i="28"/>
  <c r="U5" i="28"/>
  <c r="T5" i="28"/>
  <c r="S5" i="28"/>
  <c r="N5" i="28"/>
  <c r="O5" i="28"/>
  <c r="P5" i="28"/>
  <c r="Q5" i="28"/>
  <c r="R5" i="28"/>
  <c r="M5" i="28"/>
  <c r="K135" i="28"/>
  <c r="J135" i="28"/>
  <c r="I135" i="28"/>
  <c r="H135" i="28"/>
  <c r="G135" i="28"/>
  <c r="F135" i="28"/>
  <c r="E135" i="28"/>
  <c r="D135" i="28"/>
  <c r="C135" i="28"/>
  <c r="B135" i="28"/>
  <c r="K132" i="28"/>
  <c r="J132" i="28"/>
  <c r="I132" i="28"/>
  <c r="H132" i="28"/>
  <c r="G132" i="28"/>
  <c r="F132" i="28"/>
  <c r="E132" i="28"/>
  <c r="D132" i="28"/>
  <c r="C132" i="28"/>
  <c r="B132" i="28"/>
  <c r="K129" i="28"/>
  <c r="J129" i="28"/>
  <c r="I129" i="28"/>
  <c r="H129" i="28"/>
  <c r="G129" i="28"/>
  <c r="F129" i="28"/>
  <c r="E129" i="28"/>
  <c r="D129" i="28"/>
  <c r="C129" i="28"/>
  <c r="B129" i="28"/>
  <c r="K126" i="28"/>
  <c r="J126" i="28"/>
  <c r="I126" i="28"/>
  <c r="H126" i="28"/>
  <c r="G126" i="28"/>
  <c r="F126" i="28"/>
  <c r="E126" i="28"/>
  <c r="D126" i="28"/>
  <c r="C126" i="28"/>
  <c r="B126" i="28"/>
  <c r="K123" i="28"/>
  <c r="J123" i="28"/>
  <c r="I123" i="28"/>
  <c r="H123" i="28"/>
  <c r="G123" i="28"/>
  <c r="F123" i="28"/>
  <c r="E123" i="28"/>
  <c r="D123" i="28"/>
  <c r="C123" i="28"/>
  <c r="B123" i="28"/>
  <c r="K120" i="28"/>
  <c r="J120" i="28"/>
  <c r="I120" i="28"/>
  <c r="H120" i="28"/>
  <c r="G120" i="28"/>
  <c r="F120" i="28"/>
  <c r="E120" i="28"/>
  <c r="D120" i="28"/>
  <c r="C120" i="28"/>
  <c r="B120" i="28"/>
  <c r="K117" i="28"/>
  <c r="J117" i="28"/>
  <c r="I117" i="28"/>
  <c r="H117" i="28"/>
  <c r="G117" i="28"/>
  <c r="F117" i="28"/>
  <c r="E117" i="28"/>
  <c r="D117" i="28"/>
  <c r="C117" i="28"/>
  <c r="B117" i="28"/>
  <c r="K114" i="28"/>
  <c r="J114" i="28"/>
  <c r="I114" i="28"/>
  <c r="H114" i="28"/>
  <c r="G114" i="28"/>
  <c r="F114" i="28"/>
  <c r="E114" i="28"/>
  <c r="D114" i="28"/>
  <c r="C114" i="28"/>
  <c r="B114" i="28"/>
  <c r="K111" i="28"/>
  <c r="J111" i="28"/>
  <c r="I111" i="28"/>
  <c r="H111" i="28"/>
  <c r="G111" i="28"/>
  <c r="F111" i="28"/>
  <c r="E111" i="28"/>
  <c r="D111" i="28"/>
  <c r="C111" i="28"/>
  <c r="B111" i="28"/>
  <c r="K108" i="28"/>
  <c r="J108" i="28"/>
  <c r="I108" i="28"/>
  <c r="H108" i="28"/>
  <c r="G108" i="28"/>
  <c r="F108" i="28"/>
  <c r="E108" i="28"/>
  <c r="D108" i="28"/>
  <c r="C108" i="28"/>
  <c r="B108" i="28"/>
  <c r="K105" i="28"/>
  <c r="J105" i="28"/>
  <c r="I105" i="28"/>
  <c r="H105" i="28"/>
  <c r="G105" i="28"/>
  <c r="F105" i="28"/>
  <c r="E105" i="28"/>
  <c r="D105" i="28"/>
  <c r="C105" i="28"/>
  <c r="B105" i="28"/>
  <c r="K102" i="28"/>
  <c r="J102" i="28"/>
  <c r="I102" i="28"/>
  <c r="H102" i="28"/>
  <c r="G102" i="28"/>
  <c r="F102" i="28"/>
  <c r="E102" i="28"/>
  <c r="D102" i="28"/>
  <c r="C102" i="28"/>
  <c r="B102" i="28"/>
  <c r="K99" i="28"/>
  <c r="J99" i="28"/>
  <c r="I99" i="28"/>
  <c r="H99" i="28"/>
  <c r="G99" i="28"/>
  <c r="F99" i="28"/>
  <c r="E99" i="28"/>
  <c r="D99" i="28"/>
  <c r="C99" i="28"/>
  <c r="B99" i="28"/>
  <c r="K96" i="28"/>
  <c r="J96" i="28"/>
  <c r="I96" i="28"/>
  <c r="H96" i="28"/>
  <c r="G96" i="28"/>
  <c r="F96" i="28"/>
  <c r="E96" i="28"/>
  <c r="D96" i="28"/>
  <c r="C96" i="28"/>
  <c r="B96" i="28"/>
  <c r="K93" i="28"/>
  <c r="J93" i="28"/>
  <c r="I93" i="28"/>
  <c r="H93" i="28"/>
  <c r="G93" i="28"/>
  <c r="F93" i="28"/>
  <c r="E93" i="28"/>
  <c r="D93" i="28"/>
  <c r="C93" i="28"/>
  <c r="B93" i="28"/>
  <c r="K90" i="28"/>
  <c r="J90" i="28"/>
  <c r="I90" i="28"/>
  <c r="H90" i="28"/>
  <c r="G90" i="28"/>
  <c r="F90" i="28"/>
  <c r="E90" i="28"/>
  <c r="D90" i="28"/>
  <c r="C90" i="28"/>
  <c r="B90" i="28"/>
  <c r="K87" i="28"/>
  <c r="J87" i="28"/>
  <c r="I87" i="28"/>
  <c r="H87" i="28"/>
  <c r="G87" i="28"/>
  <c r="F87" i="28"/>
  <c r="E87" i="28"/>
  <c r="D87" i="28"/>
  <c r="C87" i="28"/>
  <c r="B87" i="28"/>
  <c r="K84" i="28"/>
  <c r="J84" i="28"/>
  <c r="I84" i="28"/>
  <c r="H84" i="28"/>
  <c r="G84" i="28"/>
  <c r="F84" i="28"/>
  <c r="E84" i="28"/>
  <c r="D84" i="28"/>
  <c r="C84" i="28"/>
  <c r="B84" i="28"/>
  <c r="K81" i="28"/>
  <c r="J81" i="28"/>
  <c r="I81" i="28"/>
  <c r="H81" i="28"/>
  <c r="G81" i="28"/>
  <c r="F81" i="28"/>
  <c r="E81" i="28"/>
  <c r="D81" i="28"/>
  <c r="C81" i="28"/>
  <c r="B81" i="28"/>
  <c r="K78" i="28"/>
  <c r="J78" i="28"/>
  <c r="I78" i="28"/>
  <c r="H78" i="28"/>
  <c r="G78" i="28"/>
  <c r="F78" i="28"/>
  <c r="E78" i="28"/>
  <c r="D78" i="28"/>
  <c r="C78" i="28"/>
  <c r="B78" i="28"/>
  <c r="K75" i="28"/>
  <c r="J75" i="28"/>
  <c r="I75" i="28"/>
  <c r="H75" i="28"/>
  <c r="G75" i="28"/>
  <c r="F75" i="28"/>
  <c r="E75" i="28"/>
  <c r="D75" i="28"/>
  <c r="C75" i="28"/>
  <c r="B75" i="28"/>
  <c r="K72" i="28"/>
  <c r="J72" i="28"/>
  <c r="I72" i="28"/>
  <c r="H72" i="28"/>
  <c r="G72" i="28"/>
  <c r="F72" i="28"/>
  <c r="E72" i="28"/>
  <c r="D72" i="28"/>
  <c r="C72" i="28"/>
  <c r="B72" i="28"/>
  <c r="K69" i="28"/>
  <c r="J69" i="28"/>
  <c r="I69" i="28"/>
  <c r="H69" i="28"/>
  <c r="G69" i="28"/>
  <c r="F69" i="28"/>
  <c r="E69" i="28"/>
  <c r="D69" i="28"/>
  <c r="C69" i="28"/>
  <c r="B69" i="28"/>
  <c r="K66" i="28"/>
  <c r="J66" i="28"/>
  <c r="I66" i="28"/>
  <c r="H66" i="28"/>
  <c r="G66" i="28"/>
  <c r="F66" i="28"/>
  <c r="E66" i="28"/>
  <c r="D66" i="28"/>
  <c r="C66" i="28"/>
  <c r="B66" i="28"/>
  <c r="K63" i="28"/>
  <c r="J63" i="28"/>
  <c r="I63" i="28"/>
  <c r="H63" i="28"/>
  <c r="G63" i="28"/>
  <c r="F63" i="28"/>
  <c r="E63" i="28"/>
  <c r="D63" i="28"/>
  <c r="C63" i="28"/>
  <c r="B63" i="28"/>
  <c r="K60" i="28"/>
  <c r="J60" i="28"/>
  <c r="I60" i="28"/>
  <c r="H60" i="28"/>
  <c r="G60" i="28"/>
  <c r="F60" i="28"/>
  <c r="E60" i="28"/>
  <c r="D60" i="28"/>
  <c r="C60" i="28"/>
  <c r="B60" i="28"/>
  <c r="K57" i="28"/>
  <c r="J57" i="28"/>
  <c r="I57" i="28"/>
  <c r="H57" i="28"/>
  <c r="G57" i="28"/>
  <c r="F57" i="28"/>
  <c r="E57" i="28"/>
  <c r="D57" i="28"/>
  <c r="C57" i="28"/>
  <c r="B57" i="28"/>
  <c r="K54" i="28"/>
  <c r="J54" i="28"/>
  <c r="I54" i="28"/>
  <c r="H54" i="28"/>
  <c r="G54" i="28"/>
  <c r="F54" i="28"/>
  <c r="E54" i="28"/>
  <c r="D54" i="28"/>
  <c r="C54" i="28"/>
  <c r="B54" i="28"/>
  <c r="K51" i="28"/>
  <c r="J51" i="28"/>
  <c r="I51" i="28"/>
  <c r="H51" i="28"/>
  <c r="G51" i="28"/>
  <c r="F51" i="28"/>
  <c r="E51" i="28"/>
  <c r="D51" i="28"/>
  <c r="C51" i="28"/>
  <c r="B51" i="28"/>
  <c r="K48" i="28"/>
  <c r="J48" i="28"/>
  <c r="I48" i="28"/>
  <c r="H48" i="28"/>
  <c r="G48" i="28"/>
  <c r="F48" i="28"/>
  <c r="E48" i="28"/>
  <c r="D48" i="28"/>
  <c r="C48" i="28"/>
  <c r="B48" i="28"/>
  <c r="K45" i="28"/>
  <c r="J45" i="28"/>
  <c r="I45" i="28"/>
  <c r="H45" i="28"/>
  <c r="G45" i="28"/>
  <c r="F45" i="28"/>
  <c r="E45" i="28"/>
  <c r="D45" i="28"/>
  <c r="C45" i="28"/>
  <c r="B45" i="28"/>
  <c r="K42" i="28"/>
  <c r="J42" i="28"/>
  <c r="I42" i="28"/>
  <c r="H42" i="28"/>
  <c r="G42" i="28"/>
  <c r="F42" i="28"/>
  <c r="E42" i="28"/>
  <c r="D42" i="28"/>
  <c r="C42" i="28"/>
  <c r="B42" i="28"/>
  <c r="K39" i="28"/>
  <c r="J39" i="28"/>
  <c r="I39" i="28"/>
  <c r="H39" i="28"/>
  <c r="G39" i="28"/>
  <c r="F39" i="28"/>
  <c r="E39" i="28"/>
  <c r="D39" i="28"/>
  <c r="C39" i="28"/>
  <c r="B39" i="28"/>
  <c r="K36" i="28"/>
  <c r="J36" i="28"/>
  <c r="I36" i="28"/>
  <c r="H36" i="28"/>
  <c r="G36" i="28"/>
  <c r="F36" i="28"/>
  <c r="E36" i="28"/>
  <c r="D36" i="28"/>
  <c r="C36" i="28"/>
  <c r="B36" i="28"/>
  <c r="K33" i="28"/>
  <c r="J33" i="28"/>
  <c r="I33" i="28"/>
  <c r="H33" i="28"/>
  <c r="G33" i="28"/>
  <c r="F33" i="28"/>
  <c r="E33" i="28"/>
  <c r="D33" i="28"/>
  <c r="C33" i="28"/>
  <c r="B33" i="28"/>
  <c r="K30" i="28"/>
  <c r="J30" i="28"/>
  <c r="I30" i="28"/>
  <c r="H30" i="28"/>
  <c r="G30" i="28"/>
  <c r="F30" i="28"/>
  <c r="E30" i="28"/>
  <c r="D30" i="28"/>
  <c r="C30" i="28"/>
  <c r="B30" i="28"/>
  <c r="K27" i="28"/>
  <c r="J27" i="28"/>
  <c r="I27" i="28"/>
  <c r="H27" i="28"/>
  <c r="G27" i="28"/>
  <c r="F27" i="28"/>
  <c r="E27" i="28"/>
  <c r="D27" i="28"/>
  <c r="C27" i="28"/>
  <c r="B27" i="28"/>
  <c r="K24" i="28"/>
  <c r="J24" i="28"/>
  <c r="I24" i="28"/>
  <c r="H24" i="28"/>
  <c r="G24" i="28"/>
  <c r="F24" i="28"/>
  <c r="E24" i="28"/>
  <c r="D24" i="28"/>
  <c r="C24" i="28"/>
  <c r="B24" i="28"/>
  <c r="K21" i="28"/>
  <c r="J21" i="28"/>
  <c r="I21" i="28"/>
  <c r="H21" i="28"/>
  <c r="G21" i="28"/>
  <c r="F21" i="28"/>
  <c r="E21" i="28"/>
  <c r="D21" i="28"/>
  <c r="C21" i="28"/>
  <c r="B21" i="28"/>
  <c r="K18" i="28"/>
  <c r="J18" i="28"/>
  <c r="I18" i="28"/>
  <c r="H18" i="28"/>
  <c r="G18" i="28"/>
  <c r="F18" i="28"/>
  <c r="E18" i="28"/>
  <c r="D18" i="28"/>
  <c r="C18" i="28"/>
  <c r="B18" i="28"/>
  <c r="K15" i="28"/>
  <c r="J15" i="28"/>
  <c r="I15" i="28"/>
  <c r="H15" i="28"/>
  <c r="G15" i="28"/>
  <c r="F15" i="28"/>
  <c r="E15" i="28"/>
  <c r="D15" i="28"/>
  <c r="C15" i="28"/>
  <c r="B15" i="28"/>
  <c r="K12" i="28"/>
  <c r="J12" i="28"/>
  <c r="I12" i="28"/>
  <c r="H12" i="28"/>
  <c r="G12" i="28"/>
  <c r="F12" i="28"/>
  <c r="E12" i="28"/>
  <c r="D12" i="28"/>
  <c r="C12" i="28"/>
  <c r="B12" i="28"/>
  <c r="K8" i="28"/>
  <c r="J8" i="28"/>
  <c r="I8" i="28"/>
  <c r="H8" i="28"/>
  <c r="G8" i="28"/>
  <c r="F8" i="28"/>
  <c r="E8" i="28"/>
  <c r="D8" i="28"/>
  <c r="C8" i="28"/>
  <c r="B8" i="28"/>
  <c r="K5" i="28"/>
  <c r="J5" i="28"/>
  <c r="I5" i="28"/>
  <c r="H5" i="28"/>
  <c r="C5" i="28"/>
  <c r="D5" i="28"/>
  <c r="E5" i="28"/>
  <c r="F5" i="28"/>
  <c r="G5" i="28"/>
  <c r="B5" i="28"/>
  <c r="AG57" i="22"/>
  <c r="AF57" i="22"/>
  <c r="AE57" i="22"/>
  <c r="AD57" i="22"/>
  <c r="AC57" i="22"/>
  <c r="AB57" i="22"/>
  <c r="AA57" i="22"/>
  <c r="Z57" i="22"/>
  <c r="Y57" i="22"/>
  <c r="X57" i="22"/>
  <c r="V57" i="22"/>
  <c r="U57" i="22"/>
  <c r="T57" i="22"/>
  <c r="S57" i="22"/>
  <c r="R57" i="22"/>
  <c r="Q57" i="22"/>
  <c r="P57" i="22"/>
  <c r="O57" i="22"/>
  <c r="N57" i="22"/>
  <c r="M57" i="22"/>
  <c r="K57" i="22"/>
  <c r="J57" i="22"/>
  <c r="I57" i="22"/>
  <c r="H57" i="22"/>
  <c r="G57" i="22"/>
  <c r="F57" i="22"/>
  <c r="E57" i="22"/>
  <c r="D57" i="22"/>
  <c r="C57" i="22"/>
  <c r="B57" i="22"/>
  <c r="AG56" i="22"/>
  <c r="AF56" i="22"/>
  <c r="AE56" i="22"/>
  <c r="AD56" i="22"/>
  <c r="AC56" i="22"/>
  <c r="AB56" i="22"/>
  <c r="AA56" i="22"/>
  <c r="Z56" i="22"/>
  <c r="Y56" i="22"/>
  <c r="X56" i="22"/>
  <c r="V56" i="22"/>
  <c r="U56" i="22"/>
  <c r="T56" i="22"/>
  <c r="S56" i="22"/>
  <c r="R56" i="22"/>
  <c r="Q56" i="22"/>
  <c r="P56" i="22"/>
  <c r="O56" i="22"/>
  <c r="N56" i="22"/>
  <c r="M56" i="22"/>
  <c r="K56" i="22"/>
  <c r="J56" i="22"/>
  <c r="I56" i="22"/>
  <c r="H56" i="22"/>
  <c r="G56" i="22"/>
  <c r="F56" i="22"/>
  <c r="E56" i="22"/>
  <c r="D56" i="22"/>
  <c r="C56" i="22"/>
  <c r="B56" i="22"/>
  <c r="AG54" i="22"/>
  <c r="AF54" i="22"/>
  <c r="AE54" i="22"/>
  <c r="AD54" i="22"/>
  <c r="AC54" i="22"/>
  <c r="AB54" i="22"/>
  <c r="AA54" i="22"/>
  <c r="Z54" i="22"/>
  <c r="Y54" i="22"/>
  <c r="X54" i="22"/>
  <c r="V54" i="22"/>
  <c r="U54" i="22"/>
  <c r="T54" i="22"/>
  <c r="S54" i="22"/>
  <c r="R54" i="22"/>
  <c r="Q54" i="22"/>
  <c r="P54" i="22"/>
  <c r="O54" i="22"/>
  <c r="N54" i="22"/>
  <c r="M54" i="22"/>
  <c r="K54" i="22"/>
  <c r="J54" i="22"/>
  <c r="I54" i="22"/>
  <c r="H54" i="22"/>
  <c r="G54" i="22"/>
  <c r="F54" i="22"/>
  <c r="E54" i="22"/>
  <c r="D54" i="22"/>
  <c r="C54" i="22"/>
  <c r="B54" i="22"/>
  <c r="AG53" i="22"/>
  <c r="AF53" i="22"/>
  <c r="AE53" i="22"/>
  <c r="AD53" i="22"/>
  <c r="AC53" i="22"/>
  <c r="AB53" i="22"/>
  <c r="AA53" i="22"/>
  <c r="Z53" i="22"/>
  <c r="Y53" i="22"/>
  <c r="X53" i="22"/>
  <c r="V53" i="22"/>
  <c r="U53" i="22"/>
  <c r="T53" i="22"/>
  <c r="S53" i="22"/>
  <c r="R53" i="22"/>
  <c r="Q53" i="22"/>
  <c r="P53" i="22"/>
  <c r="O53" i="22"/>
  <c r="N53" i="22"/>
  <c r="M53" i="22"/>
  <c r="K53" i="22"/>
  <c r="J53" i="22"/>
  <c r="I53" i="22"/>
  <c r="H53" i="22"/>
  <c r="G53" i="22"/>
  <c r="F53" i="22"/>
  <c r="E53" i="22"/>
  <c r="D53" i="22"/>
  <c r="C53" i="22"/>
  <c r="B53" i="22"/>
  <c r="AG51" i="22"/>
  <c r="AF51" i="22"/>
  <c r="AE51" i="22"/>
  <c r="AD51" i="22"/>
  <c r="AC51" i="22"/>
  <c r="AB51" i="22"/>
  <c r="AA51" i="22"/>
  <c r="Z51" i="22"/>
  <c r="Y51" i="22"/>
  <c r="X51" i="22"/>
  <c r="V51" i="22"/>
  <c r="U51" i="22"/>
  <c r="T51" i="22"/>
  <c r="S51" i="22"/>
  <c r="R51" i="22"/>
  <c r="Q51" i="22"/>
  <c r="P51" i="22"/>
  <c r="O51" i="22"/>
  <c r="N51" i="22"/>
  <c r="M51" i="22"/>
  <c r="K51" i="22"/>
  <c r="J51" i="22"/>
  <c r="I51" i="22"/>
  <c r="H51" i="22"/>
  <c r="G51" i="22"/>
  <c r="F51" i="22"/>
  <c r="E51" i="22"/>
  <c r="D51" i="22"/>
  <c r="C51" i="22"/>
  <c r="B51" i="22"/>
  <c r="AG50" i="22"/>
  <c r="AF50" i="22"/>
  <c r="AE50" i="22"/>
  <c r="AD50" i="22"/>
  <c r="AC50" i="22"/>
  <c r="AB50" i="22"/>
  <c r="AA50" i="22"/>
  <c r="Z50" i="22"/>
  <c r="Y50" i="22"/>
  <c r="X50" i="22"/>
  <c r="V50" i="22"/>
  <c r="U50" i="22"/>
  <c r="T50" i="22"/>
  <c r="S50" i="22"/>
  <c r="R50" i="22"/>
  <c r="Q50" i="22"/>
  <c r="P50" i="22"/>
  <c r="O50" i="22"/>
  <c r="N50" i="22"/>
  <c r="M50" i="22"/>
  <c r="K50" i="22"/>
  <c r="J50" i="22"/>
  <c r="I50" i="22"/>
  <c r="H50" i="22"/>
  <c r="G50" i="22"/>
  <c r="F50" i="22"/>
  <c r="E50" i="22"/>
  <c r="D50" i="22"/>
  <c r="C50" i="22"/>
  <c r="B50" i="22"/>
  <c r="AG48" i="22"/>
  <c r="AF48" i="22"/>
  <c r="AE48" i="22"/>
  <c r="AD48" i="22"/>
  <c r="AC48" i="22"/>
  <c r="AB48" i="22"/>
  <c r="AA48" i="22"/>
  <c r="Z48" i="22"/>
  <c r="Y48" i="22"/>
  <c r="X48" i="22"/>
  <c r="V48" i="22"/>
  <c r="U48" i="22"/>
  <c r="T48" i="22"/>
  <c r="S48" i="22"/>
  <c r="R48" i="22"/>
  <c r="Q48" i="22"/>
  <c r="P48" i="22"/>
  <c r="O48" i="22"/>
  <c r="N48" i="22"/>
  <c r="M48" i="22"/>
  <c r="K48" i="22"/>
  <c r="J48" i="22"/>
  <c r="I48" i="22"/>
  <c r="H48" i="22"/>
  <c r="G48" i="22"/>
  <c r="F48" i="22"/>
  <c r="E48" i="22"/>
  <c r="D48" i="22"/>
  <c r="C48" i="22"/>
  <c r="B48" i="22"/>
  <c r="AG47" i="22"/>
  <c r="AF47" i="22"/>
  <c r="AE47" i="22"/>
  <c r="AD47" i="22"/>
  <c r="AC47" i="22"/>
  <c r="AB47" i="22"/>
  <c r="AA47" i="22"/>
  <c r="Z47" i="22"/>
  <c r="Y47" i="22"/>
  <c r="X47" i="22"/>
  <c r="V47" i="22"/>
  <c r="U47" i="22"/>
  <c r="T47" i="22"/>
  <c r="S47" i="22"/>
  <c r="R47" i="22"/>
  <c r="Q47" i="22"/>
  <c r="P47" i="22"/>
  <c r="O47" i="22"/>
  <c r="N47" i="22"/>
  <c r="M47" i="22"/>
  <c r="K47" i="22"/>
  <c r="J47" i="22"/>
  <c r="I47" i="22"/>
  <c r="H47" i="22"/>
  <c r="G47" i="22"/>
  <c r="F47" i="22"/>
  <c r="E47" i="22"/>
  <c r="D47" i="22"/>
  <c r="C47" i="22"/>
  <c r="B47" i="22"/>
  <c r="AG45" i="22"/>
  <c r="AF45" i="22"/>
  <c r="AE45" i="22"/>
  <c r="AD45" i="22"/>
  <c r="AC45" i="22"/>
  <c r="AB45" i="22"/>
  <c r="AA45" i="22"/>
  <c r="Z45" i="22"/>
  <c r="Y45" i="22"/>
  <c r="X45" i="22"/>
  <c r="V45" i="22"/>
  <c r="U45" i="22"/>
  <c r="T45" i="22"/>
  <c r="S45" i="22"/>
  <c r="R45" i="22"/>
  <c r="Q45" i="22"/>
  <c r="P45" i="22"/>
  <c r="O45" i="22"/>
  <c r="N45" i="22"/>
  <c r="M45" i="22"/>
  <c r="K45" i="22"/>
  <c r="J45" i="22"/>
  <c r="I45" i="22"/>
  <c r="H45" i="22"/>
  <c r="G45" i="22"/>
  <c r="F45" i="22"/>
  <c r="E45" i="22"/>
  <c r="D45" i="22"/>
  <c r="C45" i="22"/>
  <c r="B45" i="22"/>
  <c r="AG44" i="22"/>
  <c r="AF44" i="22"/>
  <c r="AE44" i="22"/>
  <c r="AD44" i="22"/>
  <c r="AC44" i="22"/>
  <c r="AB44" i="22"/>
  <c r="AA44" i="22"/>
  <c r="Z44" i="22"/>
  <c r="Y44" i="22"/>
  <c r="X44" i="22"/>
  <c r="V44" i="22"/>
  <c r="U44" i="22"/>
  <c r="T44" i="22"/>
  <c r="S44" i="22"/>
  <c r="R44" i="22"/>
  <c r="Q44" i="22"/>
  <c r="P44" i="22"/>
  <c r="O44" i="22"/>
  <c r="N44" i="22"/>
  <c r="M44" i="22"/>
  <c r="K44" i="22"/>
  <c r="J44" i="22"/>
  <c r="I44" i="22"/>
  <c r="H44" i="22"/>
  <c r="G44" i="22"/>
  <c r="F44" i="22"/>
  <c r="E44" i="22"/>
  <c r="D44" i="22"/>
  <c r="C44" i="22"/>
  <c r="B44" i="22"/>
  <c r="AG42" i="22"/>
  <c r="AF42" i="22"/>
  <c r="AE42" i="22"/>
  <c r="AD42" i="22"/>
  <c r="AC42" i="22"/>
  <c r="AB42" i="22"/>
  <c r="AA42" i="22"/>
  <c r="Z42" i="22"/>
  <c r="Y42" i="22"/>
  <c r="X42" i="22"/>
  <c r="V42" i="22"/>
  <c r="U42" i="22"/>
  <c r="T42" i="22"/>
  <c r="S42" i="22"/>
  <c r="R42" i="22"/>
  <c r="Q42" i="22"/>
  <c r="P42" i="22"/>
  <c r="O42" i="22"/>
  <c r="N42" i="22"/>
  <c r="M42" i="22"/>
  <c r="K42" i="22"/>
  <c r="J42" i="22"/>
  <c r="I42" i="22"/>
  <c r="H42" i="22"/>
  <c r="G42" i="22"/>
  <c r="F42" i="22"/>
  <c r="E42" i="22"/>
  <c r="D42" i="22"/>
  <c r="C42" i="22"/>
  <c r="B42" i="22"/>
  <c r="AG41" i="22"/>
  <c r="AF41" i="22"/>
  <c r="AE41" i="22"/>
  <c r="AD41" i="22"/>
  <c r="AC41" i="22"/>
  <c r="AB41" i="22"/>
  <c r="AA41" i="22"/>
  <c r="Z41" i="22"/>
  <c r="Y41" i="22"/>
  <c r="X41" i="22"/>
  <c r="V41" i="22"/>
  <c r="U41" i="22"/>
  <c r="T41" i="22"/>
  <c r="S41" i="22"/>
  <c r="R41" i="22"/>
  <c r="Q41" i="22"/>
  <c r="P41" i="22"/>
  <c r="O41" i="22"/>
  <c r="N41" i="22"/>
  <c r="M41" i="22"/>
  <c r="K41" i="22"/>
  <c r="J41" i="22"/>
  <c r="I41" i="22"/>
  <c r="H41" i="22"/>
  <c r="G41" i="22"/>
  <c r="F41" i="22"/>
  <c r="E41" i="22"/>
  <c r="D41" i="22"/>
  <c r="C41" i="22"/>
  <c r="B41" i="22"/>
  <c r="AG39" i="22"/>
  <c r="AF39" i="22"/>
  <c r="AE39" i="22"/>
  <c r="AD39" i="22"/>
  <c r="AC39" i="22"/>
  <c r="AB39" i="22"/>
  <c r="AA39" i="22"/>
  <c r="Z39" i="22"/>
  <c r="Y39" i="22"/>
  <c r="X39" i="22"/>
  <c r="V39" i="22"/>
  <c r="U39" i="22"/>
  <c r="T39" i="22"/>
  <c r="S39" i="22"/>
  <c r="R39" i="22"/>
  <c r="Q39" i="22"/>
  <c r="P39" i="22"/>
  <c r="O39" i="22"/>
  <c r="N39" i="22"/>
  <c r="M39" i="22"/>
  <c r="K39" i="22"/>
  <c r="J39" i="22"/>
  <c r="I39" i="22"/>
  <c r="H39" i="22"/>
  <c r="G39" i="22"/>
  <c r="F39" i="22"/>
  <c r="E39" i="22"/>
  <c r="D39" i="22"/>
  <c r="C39" i="22"/>
  <c r="B39" i="22"/>
  <c r="AG38" i="22"/>
  <c r="AF38" i="22"/>
  <c r="AE38" i="22"/>
  <c r="AD38" i="22"/>
  <c r="AC38" i="22"/>
  <c r="AB38" i="22"/>
  <c r="AA38" i="22"/>
  <c r="Z38" i="22"/>
  <c r="Y38" i="22"/>
  <c r="X38" i="22"/>
  <c r="V38" i="22"/>
  <c r="U38" i="22"/>
  <c r="T38" i="22"/>
  <c r="S38" i="22"/>
  <c r="R38" i="22"/>
  <c r="Q38" i="22"/>
  <c r="P38" i="22"/>
  <c r="O38" i="22"/>
  <c r="N38" i="22"/>
  <c r="M38" i="22"/>
  <c r="K38" i="22"/>
  <c r="J38" i="22"/>
  <c r="I38" i="22"/>
  <c r="H38" i="22"/>
  <c r="G38" i="22"/>
  <c r="F38" i="22"/>
  <c r="E38" i="22"/>
  <c r="D38" i="22"/>
  <c r="C38" i="22"/>
  <c r="B38" i="22"/>
  <c r="AG36" i="22"/>
  <c r="AF36" i="22"/>
  <c r="AE36" i="22"/>
  <c r="AD36" i="22"/>
  <c r="AC36" i="22"/>
  <c r="AB36" i="22"/>
  <c r="AA36" i="22"/>
  <c r="Z36" i="22"/>
  <c r="Y36" i="22"/>
  <c r="X36" i="22"/>
  <c r="V36" i="22"/>
  <c r="U36" i="22"/>
  <c r="T36" i="22"/>
  <c r="S36" i="22"/>
  <c r="R36" i="22"/>
  <c r="Q36" i="22"/>
  <c r="P36" i="22"/>
  <c r="O36" i="22"/>
  <c r="N36" i="22"/>
  <c r="M36" i="22"/>
  <c r="K36" i="22"/>
  <c r="J36" i="22"/>
  <c r="I36" i="22"/>
  <c r="H36" i="22"/>
  <c r="G36" i="22"/>
  <c r="F36" i="22"/>
  <c r="E36" i="22"/>
  <c r="D36" i="22"/>
  <c r="C36" i="22"/>
  <c r="B36" i="22"/>
  <c r="AG35" i="22"/>
  <c r="AF35" i="22"/>
  <c r="AE35" i="22"/>
  <c r="AD35" i="22"/>
  <c r="AC35" i="22"/>
  <c r="AB35" i="22"/>
  <c r="AA35" i="22"/>
  <c r="Z35" i="22"/>
  <c r="Y35" i="22"/>
  <c r="X35" i="22"/>
  <c r="V35" i="22"/>
  <c r="U35" i="22"/>
  <c r="T35" i="22"/>
  <c r="S35" i="22"/>
  <c r="R35" i="22"/>
  <c r="Q35" i="22"/>
  <c r="P35" i="22"/>
  <c r="O35" i="22"/>
  <c r="N35" i="22"/>
  <c r="M35" i="22"/>
  <c r="K35" i="22"/>
  <c r="J35" i="22"/>
  <c r="I35" i="22"/>
  <c r="H35" i="22"/>
  <c r="G35" i="22"/>
  <c r="F35" i="22"/>
  <c r="E35" i="22"/>
  <c r="D35" i="22"/>
  <c r="C35" i="22"/>
  <c r="B35" i="22"/>
  <c r="AG33" i="22"/>
  <c r="AF33" i="22"/>
  <c r="AE33" i="22"/>
  <c r="AD33" i="22"/>
  <c r="AC33" i="22"/>
  <c r="AB33" i="22"/>
  <c r="AA33" i="22"/>
  <c r="Z33" i="22"/>
  <c r="Y33" i="22"/>
  <c r="X33" i="22"/>
  <c r="V33" i="22"/>
  <c r="U33" i="22"/>
  <c r="T33" i="22"/>
  <c r="S33" i="22"/>
  <c r="R33" i="22"/>
  <c r="Q33" i="22"/>
  <c r="P33" i="22"/>
  <c r="O33" i="22"/>
  <c r="N33" i="22"/>
  <c r="M33" i="22"/>
  <c r="K33" i="22"/>
  <c r="J33" i="22"/>
  <c r="I33" i="22"/>
  <c r="H33" i="22"/>
  <c r="G33" i="22"/>
  <c r="F33" i="22"/>
  <c r="E33" i="22"/>
  <c r="D33" i="22"/>
  <c r="C33" i="22"/>
  <c r="B33" i="22"/>
  <c r="AG32" i="22"/>
  <c r="AF32" i="22"/>
  <c r="AE32" i="22"/>
  <c r="AD32" i="22"/>
  <c r="AC32" i="22"/>
  <c r="AB32" i="22"/>
  <c r="AA32" i="22"/>
  <c r="Z32" i="22"/>
  <c r="Y32" i="22"/>
  <c r="X32" i="22"/>
  <c r="V32" i="22"/>
  <c r="U32" i="22"/>
  <c r="T32" i="22"/>
  <c r="S32" i="22"/>
  <c r="R32" i="22"/>
  <c r="Q32" i="22"/>
  <c r="P32" i="22"/>
  <c r="O32" i="22"/>
  <c r="N32" i="22"/>
  <c r="M32" i="22"/>
  <c r="K32" i="22"/>
  <c r="J32" i="22"/>
  <c r="I32" i="22"/>
  <c r="H32" i="22"/>
  <c r="G32" i="22"/>
  <c r="F32" i="22"/>
  <c r="E32" i="22"/>
  <c r="D32" i="22"/>
  <c r="C32" i="22"/>
  <c r="B32" i="22"/>
  <c r="AG30" i="22"/>
  <c r="AF30" i="22"/>
  <c r="AE30" i="22"/>
  <c r="AD30" i="22"/>
  <c r="AC30" i="22"/>
  <c r="AB30" i="22"/>
  <c r="AA30" i="22"/>
  <c r="Z30" i="22"/>
  <c r="Y30" i="22"/>
  <c r="X30" i="22"/>
  <c r="V30" i="22"/>
  <c r="U30" i="22"/>
  <c r="T30" i="22"/>
  <c r="S30" i="22"/>
  <c r="R30" i="22"/>
  <c r="Q30" i="22"/>
  <c r="P30" i="22"/>
  <c r="O30" i="22"/>
  <c r="N30" i="22"/>
  <c r="M30" i="22"/>
  <c r="K30" i="22"/>
  <c r="J30" i="22"/>
  <c r="I30" i="22"/>
  <c r="H30" i="22"/>
  <c r="G30" i="22"/>
  <c r="F30" i="22"/>
  <c r="E30" i="22"/>
  <c r="D30" i="22"/>
  <c r="C30" i="22"/>
  <c r="B30" i="22"/>
  <c r="AG29" i="22"/>
  <c r="AF29" i="22"/>
  <c r="AE29" i="22"/>
  <c r="AD29" i="22"/>
  <c r="AC29" i="22"/>
  <c r="AB29" i="22"/>
  <c r="AA29" i="22"/>
  <c r="Z29" i="22"/>
  <c r="Y29" i="22"/>
  <c r="X29" i="22"/>
  <c r="V29" i="22"/>
  <c r="U29" i="22"/>
  <c r="T29" i="22"/>
  <c r="S29" i="22"/>
  <c r="R29" i="22"/>
  <c r="Q29" i="22"/>
  <c r="P29" i="22"/>
  <c r="O29" i="22"/>
  <c r="N29" i="22"/>
  <c r="M29" i="22"/>
  <c r="K29" i="22"/>
  <c r="J29" i="22"/>
  <c r="I29" i="22"/>
  <c r="H29" i="22"/>
  <c r="G29" i="22"/>
  <c r="F29" i="22"/>
  <c r="E29" i="22"/>
  <c r="D29" i="22"/>
  <c r="C29" i="22"/>
  <c r="B29" i="22"/>
  <c r="AG8" i="22"/>
  <c r="AF8" i="22"/>
  <c r="AE8" i="22"/>
  <c r="AD8" i="22"/>
  <c r="AC8" i="22"/>
  <c r="AB8" i="22"/>
  <c r="AA8" i="22"/>
  <c r="Z8" i="22"/>
  <c r="Y8" i="22"/>
  <c r="X8" i="22"/>
  <c r="AG5" i="22"/>
  <c r="AF5" i="22"/>
  <c r="AE5" i="22"/>
  <c r="AD5" i="22"/>
  <c r="Y5" i="22"/>
  <c r="Z5" i="22"/>
  <c r="AA5" i="22"/>
  <c r="AB5" i="22"/>
  <c r="AC5" i="22"/>
  <c r="X5" i="22"/>
  <c r="M5" i="22"/>
  <c r="V8" i="22"/>
  <c r="U8" i="22"/>
  <c r="T8" i="22"/>
  <c r="S8" i="22"/>
  <c r="R8" i="22"/>
  <c r="Q8" i="22"/>
  <c r="P8" i="22"/>
  <c r="O8" i="22"/>
  <c r="N8" i="22"/>
  <c r="M8" i="22"/>
  <c r="V5" i="22"/>
  <c r="T5" i="22"/>
  <c r="U5" i="22"/>
  <c r="S5" i="22"/>
  <c r="N5" i="22"/>
  <c r="O5" i="22"/>
  <c r="P5" i="22"/>
  <c r="Q5" i="22"/>
  <c r="R5" i="22"/>
  <c r="H126" i="22"/>
  <c r="F120" i="22"/>
  <c r="D117" i="22"/>
  <c r="B114" i="22"/>
  <c r="J108" i="22"/>
  <c r="H105" i="22"/>
  <c r="F102" i="22"/>
  <c r="D99" i="22"/>
  <c r="B96" i="22"/>
  <c r="D81" i="22"/>
  <c r="B78" i="22"/>
  <c r="J72" i="22"/>
  <c r="H69" i="22"/>
  <c r="F66" i="22"/>
  <c r="D63" i="22"/>
  <c r="B60" i="22"/>
  <c r="J24" i="22"/>
  <c r="H21" i="22"/>
  <c r="K8" i="22"/>
  <c r="J8" i="22"/>
  <c r="I8" i="22"/>
  <c r="H8" i="22"/>
  <c r="G8" i="22"/>
  <c r="F8" i="22"/>
  <c r="E8" i="22"/>
  <c r="D8" i="22"/>
  <c r="C8" i="22"/>
  <c r="B8" i="22"/>
  <c r="K5" i="22"/>
  <c r="I5" i="22"/>
  <c r="J5" i="22"/>
  <c r="H5" i="22"/>
  <c r="C5" i="22"/>
  <c r="D5" i="22"/>
  <c r="E5" i="22"/>
  <c r="F5" i="22"/>
  <c r="G5" i="22"/>
  <c r="B5" i="22"/>
  <c r="K98" i="28"/>
  <c r="I80" i="28"/>
  <c r="G59" i="28"/>
  <c r="K7" i="28"/>
  <c r="J7" i="28"/>
  <c r="I7" i="28"/>
  <c r="H7" i="28"/>
  <c r="G7" i="28"/>
  <c r="F7" i="28"/>
  <c r="E7" i="28"/>
  <c r="D7" i="28"/>
  <c r="C7" i="28"/>
  <c r="B7" i="28"/>
  <c r="I4" i="28"/>
  <c r="H4" i="28"/>
  <c r="F4" i="28"/>
  <c r="E4" i="28"/>
  <c r="D4" i="28"/>
  <c r="C4" i="28"/>
  <c r="K4" i="28"/>
  <c r="J4" i="28"/>
  <c r="G4" i="28"/>
  <c r="B4" i="28"/>
  <c r="G122" i="22"/>
  <c r="E98" i="22"/>
  <c r="C80" i="22"/>
  <c r="K7" i="22"/>
  <c r="J7" i="22"/>
  <c r="I7" i="22"/>
  <c r="H7" i="22"/>
  <c r="G7" i="22"/>
  <c r="F7" i="22"/>
  <c r="E7" i="22"/>
  <c r="D7" i="22"/>
  <c r="C7" i="22"/>
  <c r="B7" i="22"/>
  <c r="K4" i="22"/>
  <c r="J4" i="22"/>
  <c r="I4" i="22"/>
  <c r="H4" i="22"/>
  <c r="D4" i="22"/>
  <c r="E4" i="22"/>
  <c r="F4" i="22"/>
  <c r="G4" i="22"/>
  <c r="C4" i="22"/>
  <c r="B4" i="22"/>
  <c r="B43" i="27"/>
  <c r="B42" i="27"/>
  <c r="B41" i="27"/>
  <c r="B40" i="27"/>
  <c r="B39" i="27"/>
  <c r="B38" i="27"/>
  <c r="B37" i="27"/>
  <c r="B36" i="27"/>
  <c r="B35" i="27"/>
  <c r="B34" i="27"/>
  <c r="B33" i="27"/>
  <c r="B32" i="27"/>
  <c r="B31" i="27"/>
  <c r="B29" i="27"/>
  <c r="B28" i="27"/>
  <c r="B26" i="27"/>
  <c r="B25" i="27"/>
  <c r="B24" i="27"/>
  <c r="B22" i="27"/>
  <c r="B21" i="27"/>
  <c r="B20" i="27"/>
  <c r="B19" i="27"/>
  <c r="B18" i="27"/>
  <c r="B17" i="27"/>
  <c r="B16" i="27"/>
  <c r="B15" i="27"/>
  <c r="B14" i="27"/>
  <c r="B13" i="27"/>
  <c r="B12" i="27"/>
  <c r="B11" i="27"/>
  <c r="B10" i="27"/>
  <c r="B8" i="27"/>
  <c r="AG123" i="22" s="1"/>
  <c r="B7" i="27"/>
  <c r="B6" i="27"/>
  <c r="Y23" i="28"/>
  <c r="AD14" i="28"/>
  <c r="AG23" i="28"/>
  <c r="AG11" i="28"/>
  <c r="AC17" i="22"/>
  <c r="AA20" i="28"/>
  <c r="B8" i="25"/>
  <c r="B9" i="25"/>
  <c r="B10" i="25"/>
  <c r="B12" i="25"/>
  <c r="B14" i="25"/>
  <c r="B15" i="25"/>
  <c r="B16" i="25"/>
  <c r="B17" i="25"/>
  <c r="B18" i="25"/>
  <c r="B19" i="25"/>
  <c r="B20" i="25"/>
  <c r="B21" i="25"/>
  <c r="B22" i="25"/>
  <c r="B23" i="25"/>
  <c r="B24" i="25"/>
  <c r="A1" i="22"/>
  <c r="A1" i="28"/>
  <c r="B6" i="26"/>
  <c r="B7" i="26"/>
  <c r="B8" i="26"/>
  <c r="T123" i="22" s="1"/>
  <c r="B10" i="26"/>
  <c r="B11" i="26"/>
  <c r="P71" i="22" s="1"/>
  <c r="B12" i="26"/>
  <c r="B13" i="26"/>
  <c r="B14" i="26"/>
  <c r="B15" i="26"/>
  <c r="B16" i="26"/>
  <c r="B17" i="26"/>
  <c r="B18" i="26"/>
  <c r="B19" i="26"/>
  <c r="B20" i="26"/>
  <c r="B21" i="26"/>
  <c r="B22" i="26"/>
  <c r="B43" i="26"/>
  <c r="B42" i="26"/>
  <c r="B41" i="26"/>
  <c r="B40" i="26"/>
  <c r="B39" i="26"/>
  <c r="B38" i="26"/>
  <c r="B37" i="26"/>
  <c r="B36" i="26"/>
  <c r="B35" i="26"/>
  <c r="B34" i="26"/>
  <c r="B33" i="26"/>
  <c r="B32" i="26"/>
  <c r="B31" i="26"/>
  <c r="B29" i="26"/>
  <c r="B28" i="26"/>
  <c r="B26" i="26"/>
  <c r="B25" i="26"/>
  <c r="B24" i="26"/>
  <c r="B28" i="25"/>
  <c r="B26" i="25"/>
  <c r="B27" i="25"/>
  <c r="B30" i="25"/>
  <c r="B31" i="25"/>
  <c r="B33" i="25"/>
  <c r="B34" i="25"/>
  <c r="B35" i="25"/>
  <c r="B36" i="25"/>
  <c r="B37" i="25"/>
  <c r="B38" i="25"/>
  <c r="B39" i="25"/>
  <c r="B40" i="25"/>
  <c r="B41" i="25"/>
  <c r="B42" i="25"/>
  <c r="B43" i="25"/>
  <c r="B44" i="25"/>
  <c r="B45" i="25"/>
  <c r="A5" i="21"/>
  <c r="A9" i="21"/>
  <c r="A12" i="21"/>
  <c r="A14" i="21"/>
  <c r="A15" i="21"/>
  <c r="M4" i="22"/>
  <c r="R4" i="28"/>
  <c r="T4" i="22"/>
  <c r="U4" i="22"/>
  <c r="N7" i="22"/>
  <c r="S4" i="28"/>
  <c r="R104" i="28"/>
  <c r="M4" i="28"/>
  <c r="M7" i="28"/>
  <c r="M7" i="22"/>
  <c r="O7" i="28"/>
  <c r="V4" i="28"/>
  <c r="O7" i="22"/>
  <c r="Q7" i="28"/>
  <c r="S80" i="28"/>
  <c r="T4" i="28"/>
  <c r="Q7" i="22"/>
  <c r="V122" i="22"/>
  <c r="Q122" i="28"/>
  <c r="T7" i="28"/>
  <c r="V80" i="28"/>
  <c r="V98" i="28"/>
  <c r="N4" i="28"/>
  <c r="T7" i="22"/>
  <c r="U7" i="28"/>
  <c r="Q56" i="28"/>
  <c r="O4" i="28"/>
  <c r="U7" i="22"/>
  <c r="V7" i="28"/>
  <c r="N32" i="28"/>
  <c r="T41" i="28"/>
  <c r="P4" i="28"/>
  <c r="V7" i="22"/>
  <c r="O119" i="22"/>
  <c r="M122" i="28"/>
  <c r="M98" i="28"/>
  <c r="O101" i="28"/>
  <c r="M116" i="28"/>
  <c r="Q4" i="28"/>
  <c r="M80" i="22"/>
  <c r="O101" i="22"/>
  <c r="S107" i="22"/>
  <c r="U110" i="22"/>
  <c r="U128" i="22"/>
  <c r="R98" i="22"/>
  <c r="U4" i="28"/>
  <c r="V35" i="28"/>
  <c r="P134" i="28"/>
  <c r="T119" i="28"/>
  <c r="R4" i="22"/>
  <c r="V107" i="22"/>
  <c r="P98" i="22"/>
  <c r="R119" i="28"/>
  <c r="P98" i="28"/>
  <c r="Q4" i="22"/>
  <c r="O107" i="22"/>
  <c r="S95" i="22"/>
  <c r="M86" i="22"/>
  <c r="M86" i="28"/>
  <c r="P4" i="22"/>
  <c r="V134" i="22"/>
  <c r="T131" i="22"/>
  <c r="R128" i="22"/>
  <c r="N107" i="28"/>
  <c r="O4" i="22"/>
  <c r="N74" i="22"/>
  <c r="P95" i="28"/>
  <c r="N4" i="22"/>
  <c r="P62" i="22"/>
  <c r="T53" i="28"/>
  <c r="N44" i="28"/>
  <c r="S134" i="22"/>
  <c r="Q131" i="22"/>
  <c r="O128" i="22"/>
  <c r="U80" i="22"/>
  <c r="S7" i="22"/>
  <c r="Q41" i="28"/>
  <c r="O128" i="28"/>
  <c r="U80" i="28"/>
  <c r="S7" i="28"/>
  <c r="R134" i="22"/>
  <c r="T80" i="22"/>
  <c r="R7" i="22"/>
  <c r="V50" i="28"/>
  <c r="P41" i="28"/>
  <c r="V101" i="28"/>
  <c r="R7" i="28"/>
  <c r="R80" i="22"/>
  <c r="V68" i="22"/>
  <c r="P7" i="22"/>
  <c r="V125" i="28"/>
  <c r="V68" i="28"/>
  <c r="P7" i="28"/>
  <c r="S4" i="22"/>
  <c r="V4" i="22"/>
  <c r="N131" i="22"/>
  <c r="O113" i="22"/>
  <c r="P80" i="22"/>
  <c r="P80" i="28"/>
  <c r="T68" i="28"/>
  <c r="N7" i="28"/>
  <c r="AD4" i="22"/>
  <c r="AG134" i="22"/>
  <c r="AG107" i="22"/>
  <c r="Y107" i="22"/>
  <c r="AC101" i="22"/>
  <c r="AD98" i="22"/>
  <c r="AE80" i="22"/>
  <c r="AA65" i="22"/>
  <c r="AA7" i="22"/>
  <c r="AG4" i="28"/>
  <c r="AD38" i="28"/>
  <c r="AF98" i="28"/>
  <c r="Z122" i="22"/>
  <c r="AE4" i="22"/>
  <c r="Z131" i="22"/>
  <c r="AB128" i="22"/>
  <c r="X107" i="22"/>
  <c r="Z104" i="22"/>
  <c r="AB101" i="22"/>
  <c r="AC98" i="22"/>
  <c r="AD95" i="22"/>
  <c r="AE92" i="22"/>
  <c r="AD83" i="22"/>
  <c r="AD80" i="22"/>
  <c r="AB74" i="22"/>
  <c r="Z62" i="22"/>
  <c r="X7" i="22"/>
  <c r="AB56" i="28"/>
  <c r="AF134" i="28"/>
  <c r="X4" i="22"/>
  <c r="AF4" i="22"/>
  <c r="AE134" i="22"/>
  <c r="AG131" i="22"/>
  <c r="Y131" i="22"/>
  <c r="AA128" i="22"/>
  <c r="AC125" i="22"/>
  <c r="AE119" i="22"/>
  <c r="AA113" i="22"/>
  <c r="AB98" i="22"/>
  <c r="AC95" i="22"/>
  <c r="AD92" i="22"/>
  <c r="AE89" i="22"/>
  <c r="AC80" i="22"/>
  <c r="AA71" i="22"/>
  <c r="Y68" i="22"/>
  <c r="Y65" i="22"/>
  <c r="Y62" i="22"/>
  <c r="AB80" i="28"/>
  <c r="AC4" i="22"/>
  <c r="AG4" i="22"/>
  <c r="X131" i="22"/>
  <c r="Z128" i="22"/>
  <c r="AB125" i="22"/>
  <c r="AD119" i="22"/>
  <c r="AF116" i="22"/>
  <c r="X116" i="22"/>
  <c r="AD107" i="22"/>
  <c r="Z101" i="22"/>
  <c r="AA98" i="22"/>
  <c r="AB86" i="22"/>
  <c r="AB83" i="22"/>
  <c r="Z80" i="22"/>
  <c r="Z74" i="22"/>
  <c r="X65" i="22"/>
  <c r="AF7" i="22"/>
  <c r="AD53" i="28"/>
  <c r="AB44" i="28"/>
  <c r="Z35" i="28"/>
  <c r="AB4" i="22"/>
  <c r="AC134" i="22"/>
  <c r="AE116" i="22"/>
  <c r="AG113" i="22"/>
  <c r="Y113" i="22"/>
  <c r="AA110" i="22"/>
  <c r="AG101" i="22"/>
  <c r="Z98" i="22"/>
  <c r="AA95" i="22"/>
  <c r="AB92" i="22"/>
  <c r="AA89" i="22"/>
  <c r="Y77" i="22"/>
  <c r="AG65" i="22"/>
  <c r="AE7" i="22"/>
  <c r="AB53" i="28"/>
  <c r="Z44" i="28"/>
  <c r="X35" i="28"/>
  <c r="AF131" i="28"/>
  <c r="X62" i="28"/>
  <c r="AG122" i="28"/>
  <c r="AA7" i="28"/>
  <c r="Y62" i="28"/>
  <c r="AG62" i="28"/>
  <c r="AE65" i="28"/>
  <c r="AC68" i="28"/>
  <c r="AA71" i="28"/>
  <c r="Y74" i="28"/>
  <c r="AG74" i="28"/>
  <c r="AC80" i="28"/>
  <c r="AA95" i="28"/>
  <c r="Y98" i="28"/>
  <c r="AG98" i="28"/>
  <c r="AE101" i="28"/>
  <c r="AC104" i="28"/>
  <c r="AG110" i="28"/>
  <c r="AE113" i="28"/>
  <c r="AA119" i="28"/>
  <c r="Y125" i="28"/>
  <c r="AB59" i="28"/>
  <c r="AF122" i="22"/>
  <c r="X122" i="22"/>
  <c r="AA59" i="22"/>
  <c r="AB7" i="28"/>
  <c r="Z62" i="28"/>
  <c r="AF65" i="28"/>
  <c r="AD68" i="28"/>
  <c r="AB71" i="28"/>
  <c r="AD80" i="28"/>
  <c r="Z86" i="28"/>
  <c r="X89" i="28"/>
  <c r="AF89" i="28"/>
  <c r="AB95" i="28"/>
  <c r="Z98" i="28"/>
  <c r="X101" i="28"/>
  <c r="AF101" i="28"/>
  <c r="AD104" i="28"/>
  <c r="AD116" i="28"/>
  <c r="AB119" i="28"/>
  <c r="X128" i="28"/>
  <c r="AF128" i="28"/>
  <c r="AE122" i="28"/>
  <c r="AA59" i="28"/>
  <c r="AE122" i="22"/>
  <c r="Z59" i="22"/>
  <c r="AC7" i="28"/>
  <c r="AA74" i="28"/>
  <c r="Y77" i="28"/>
  <c r="AG77" i="28"/>
  <c r="AE80" i="28"/>
  <c r="AC83" i="28"/>
  <c r="AA86" i="28"/>
  <c r="Y89" i="28"/>
  <c r="AE92" i="28"/>
  <c r="AC95" i="28"/>
  <c r="AC107" i="28"/>
  <c r="AA110" i="28"/>
  <c r="Y113" i="28"/>
  <c r="AG113" i="28"/>
  <c r="AE116" i="28"/>
  <c r="AA125" i="28"/>
  <c r="Y128" i="28"/>
  <c r="AG128" i="28"/>
  <c r="AD122" i="28"/>
  <c r="Y59" i="22"/>
  <c r="AD7" i="28"/>
  <c r="AB62" i="28"/>
  <c r="X68" i="28"/>
  <c r="AF68" i="28"/>
  <c r="AD71" i="28"/>
  <c r="Z77" i="28"/>
  <c r="X80" i="28"/>
  <c r="AF80" i="28"/>
  <c r="X92" i="28"/>
  <c r="AD95" i="28"/>
  <c r="AB98" i="28"/>
  <c r="Z101" i="28"/>
  <c r="AF104" i="28"/>
  <c r="AD107" i="28"/>
  <c r="AB110" i="28"/>
  <c r="Z113" i="28"/>
  <c r="X116" i="28"/>
  <c r="Z128" i="28"/>
  <c r="X131" i="28"/>
  <c r="AC122" i="28"/>
  <c r="Y59" i="28"/>
  <c r="AC122" i="22"/>
  <c r="AF59" i="22"/>
  <c r="X59" i="22"/>
  <c r="AE7" i="28"/>
  <c r="AC62" i="28"/>
  <c r="AE71" i="28"/>
  <c r="AC74" i="28"/>
  <c r="Y80" i="28"/>
  <c r="AG80" i="28"/>
  <c r="AE83" i="28"/>
  <c r="AC86" i="28"/>
  <c r="AA89" i="28"/>
  <c r="Y92" i="28"/>
  <c r="AG92" i="28"/>
  <c r="Y104" i="28"/>
  <c r="AE107" i="28"/>
  <c r="AC110" i="28"/>
  <c r="AA113" i="28"/>
  <c r="Y116" i="28"/>
  <c r="AG116" i="28"/>
  <c r="AE119" i="28"/>
  <c r="AC125" i="28"/>
  <c r="AA128" i="28"/>
  <c r="AF59" i="28"/>
  <c r="AB122" i="22"/>
  <c r="AE59" i="22"/>
  <c r="X7" i="28"/>
  <c r="AF7" i="28"/>
  <c r="AD62" i="28"/>
  <c r="AB65" i="28"/>
  <c r="Z68" i="28"/>
  <c r="X71" i="28"/>
  <c r="AF71" i="28"/>
  <c r="Z80" i="28"/>
  <c r="X83" i="28"/>
  <c r="AF83" i="28"/>
  <c r="AD86" i="28"/>
  <c r="AB89" i="28"/>
  <c r="Z92" i="28"/>
  <c r="X95" i="28"/>
  <c r="AF95" i="28"/>
  <c r="AD98" i="28"/>
  <c r="AB101" i="28"/>
  <c r="AD110" i="28"/>
  <c r="AB113" i="28"/>
  <c r="Z116" i="28"/>
  <c r="X119" i="28"/>
  <c r="AF119" i="28"/>
  <c r="AD125" i="28"/>
  <c r="AB128" i="28"/>
  <c r="Z131" i="28"/>
  <c r="AA122" i="28"/>
  <c r="AE59" i="28"/>
  <c r="Y7" i="28"/>
  <c r="AG7" i="28"/>
  <c r="AE62" i="28"/>
  <c r="AC65" i="28"/>
  <c r="AA68" i="28"/>
  <c r="Y71" i="28"/>
  <c r="AG71" i="28"/>
  <c r="AE74" i="28"/>
  <c r="AC77" i="28"/>
  <c r="AA80" i="28"/>
  <c r="Y83" i="28"/>
  <c r="AA92" i="28"/>
  <c r="Y95" i="28"/>
  <c r="AG95" i="28"/>
  <c r="AE98" i="28"/>
  <c r="AC101" i="28"/>
  <c r="AA104" i="28"/>
  <c r="Y107" i="28"/>
  <c r="AG107" i="28"/>
  <c r="AE110" i="28"/>
  <c r="AC113" i="28"/>
  <c r="AG119" i="28"/>
  <c r="AE125" i="28"/>
  <c r="AC128" i="28"/>
  <c r="AA131" i="28"/>
  <c r="Z122" i="28"/>
  <c r="AB68" i="28"/>
  <c r="AF86" i="28"/>
  <c r="Z107" i="28"/>
  <c r="AD128" i="28"/>
  <c r="Y134" i="28"/>
  <c r="AC32" i="28"/>
  <c r="AA35" i="28"/>
  <c r="Y38" i="28"/>
  <c r="AG38" i="28"/>
  <c r="AE41" i="28"/>
  <c r="AC44" i="28"/>
  <c r="AA47" i="28"/>
  <c r="Y50" i="28"/>
  <c r="AG50" i="28"/>
  <c r="AE53" i="28"/>
  <c r="AD4" i="28"/>
  <c r="Z71" i="28"/>
  <c r="AD89" i="28"/>
  <c r="X110" i="28"/>
  <c r="AE128" i="28"/>
  <c r="Z134" i="28"/>
  <c r="X29" i="28"/>
  <c r="AF29" i="28"/>
  <c r="AD32" i="28"/>
  <c r="AB35" i="28"/>
  <c r="Z38" i="28"/>
  <c r="AD44" i="28"/>
  <c r="AB47" i="28"/>
  <c r="Z50" i="28"/>
  <c r="X53" i="28"/>
  <c r="AF53" i="28"/>
  <c r="AD56" i="28"/>
  <c r="AC4" i="28"/>
  <c r="Y7" i="22"/>
  <c r="AG7" i="22"/>
  <c r="AE62" i="22"/>
  <c r="AC65" i="22"/>
  <c r="AA68" i="22"/>
  <c r="Y71" i="22"/>
  <c r="AG71" i="22"/>
  <c r="AE74" i="22"/>
  <c r="AC77" i="22"/>
  <c r="AA80" i="22"/>
  <c r="Y83" i="22"/>
  <c r="AG83" i="22"/>
  <c r="AE86" i="22"/>
  <c r="AC89" i="22"/>
  <c r="AA92" i="22"/>
  <c r="Y95" i="22"/>
  <c r="AG95" i="22"/>
  <c r="AE98" i="22"/>
  <c r="AD59" i="28"/>
  <c r="X74" i="28"/>
  <c r="AB92" i="28"/>
  <c r="AF110" i="28"/>
  <c r="AB131" i="28"/>
  <c r="AA134" i="28"/>
  <c r="Y29" i="28"/>
  <c r="AG29" i="28"/>
  <c r="AE32" i="28"/>
  <c r="AC35" i="28"/>
  <c r="AA38" i="28"/>
  <c r="Y41" i="28"/>
  <c r="AG41" i="28"/>
  <c r="AE44" i="28"/>
  <c r="AC47" i="28"/>
  <c r="AA50" i="28"/>
  <c r="Y53" i="28"/>
  <c r="AG53" i="28"/>
  <c r="AE56" i="28"/>
  <c r="Y4" i="28"/>
  <c r="Z7" i="22"/>
  <c r="X62" i="22"/>
  <c r="AF62" i="22"/>
  <c r="AD65" i="22"/>
  <c r="AB68" i="22"/>
  <c r="Z71" i="22"/>
  <c r="X74" i="22"/>
  <c r="AF74" i="22"/>
  <c r="AD77" i="22"/>
  <c r="AB80" i="22"/>
  <c r="Z83" i="22"/>
  <c r="X86" i="22"/>
  <c r="AF86" i="22"/>
  <c r="AD89" i="22"/>
  <c r="AF74" i="28"/>
  <c r="Z95" i="28"/>
  <c r="AD113" i="28"/>
  <c r="AC131" i="28"/>
  <c r="AB134" i="28"/>
  <c r="Z29" i="28"/>
  <c r="X32" i="28"/>
  <c r="AF32" i="28"/>
  <c r="AD35" i="28"/>
  <c r="AB38" i="28"/>
  <c r="Z41" i="28"/>
  <c r="X44" i="28"/>
  <c r="AF44" i="28"/>
  <c r="AD47" i="28"/>
  <c r="AB50" i="28"/>
  <c r="Z53" i="28"/>
  <c r="X56" i="28"/>
  <c r="AF56" i="28"/>
  <c r="Z4" i="28"/>
  <c r="Z7" i="28"/>
  <c r="AD77" i="28"/>
  <c r="X98" i="28"/>
  <c r="AB116" i="28"/>
  <c r="AD131" i="28"/>
  <c r="AC134" i="28"/>
  <c r="AA29" i="28"/>
  <c r="Y32" i="28"/>
  <c r="AG32" i="28"/>
  <c r="AE35" i="28"/>
  <c r="AC38" i="28"/>
  <c r="AA41" i="28"/>
  <c r="Y44" i="28"/>
  <c r="AG44" i="28"/>
  <c r="AE47" i="28"/>
  <c r="AC50" i="28"/>
  <c r="AA53" i="28"/>
  <c r="Y56" i="28"/>
  <c r="AG56" i="28"/>
  <c r="AA4" i="28"/>
  <c r="AC59" i="22"/>
  <c r="AF62" i="28"/>
  <c r="Z83" i="28"/>
  <c r="AD101" i="28"/>
  <c r="X125" i="28"/>
  <c r="AG131" i="28"/>
  <c r="AE134" i="28"/>
  <c r="AC29" i="28"/>
  <c r="AA32" i="28"/>
  <c r="Y35" i="28"/>
  <c r="AG35" i="28"/>
  <c r="AE38" i="28"/>
  <c r="AC41" i="28"/>
  <c r="AA44" i="28"/>
  <c r="Y47" i="28"/>
  <c r="AG47" i="28"/>
  <c r="AE50" i="28"/>
  <c r="AC53" i="28"/>
  <c r="AA56" i="28"/>
  <c r="AF4" i="28"/>
  <c r="X4" i="28"/>
  <c r="AA4" i="22"/>
  <c r="AB134" i="22"/>
  <c r="AD131" i="22"/>
  <c r="AF128" i="22"/>
  <c r="X128" i="22"/>
  <c r="Z125" i="22"/>
  <c r="AB119" i="22"/>
  <c r="AD116" i="22"/>
  <c r="AF113" i="22"/>
  <c r="X113" i="22"/>
  <c r="Z110" i="22"/>
  <c r="AB107" i="22"/>
  <c r="AD104" i="22"/>
  <c r="AF101" i="22"/>
  <c r="X101" i="22"/>
  <c r="Y98" i="22"/>
  <c r="Z95" i="22"/>
  <c r="Z92" i="22"/>
  <c r="Z89" i="22"/>
  <c r="Z86" i="22"/>
  <c r="X83" i="22"/>
  <c r="X80" i="22"/>
  <c r="X77" i="22"/>
  <c r="AF71" i="22"/>
  <c r="AF68" i="22"/>
  <c r="AF65" i="22"/>
  <c r="AD62" i="22"/>
  <c r="AD7" i="22"/>
  <c r="AF50" i="28"/>
  <c r="AD41" i="28"/>
  <c r="AB32" i="28"/>
  <c r="AF125" i="28"/>
  <c r="Z4" i="22"/>
  <c r="AA134" i="22"/>
  <c r="AC131" i="22"/>
  <c r="AE128" i="22"/>
  <c r="AG125" i="22"/>
  <c r="Y125" i="22"/>
  <c r="AA119" i="22"/>
  <c r="AC116" i="22"/>
  <c r="AE113" i="22"/>
  <c r="AG110" i="22"/>
  <c r="Y110" i="22"/>
  <c r="AA107" i="22"/>
  <c r="AC104" i="22"/>
  <c r="AE101" i="22"/>
  <c r="AG98" i="22"/>
  <c r="X98" i="22"/>
  <c r="X95" i="22"/>
  <c r="Y92" i="22"/>
  <c r="Y89" i="22"/>
  <c r="Y86" i="22"/>
  <c r="AG80" i="22"/>
  <c r="AG77" i="22"/>
  <c r="AG74" i="22"/>
  <c r="AE71" i="22"/>
  <c r="AE68" i="22"/>
  <c r="AE65" i="22"/>
  <c r="AC62" i="22"/>
  <c r="AC7" i="22"/>
  <c r="AB4" i="28"/>
  <c r="AD50" i="28"/>
  <c r="AB41" i="28"/>
  <c r="Z32" i="28"/>
  <c r="Z119" i="28"/>
  <c r="Y4" i="22"/>
  <c r="Z134" i="22"/>
  <c r="AB131" i="22"/>
  <c r="AD128" i="22"/>
  <c r="AF125" i="22"/>
  <c r="X125" i="22"/>
  <c r="Z119" i="22"/>
  <c r="AB116" i="22"/>
  <c r="AD113" i="22"/>
  <c r="AF110" i="22"/>
  <c r="X110" i="22"/>
  <c r="Z107" i="22"/>
  <c r="AB104" i="22"/>
  <c r="AD101" i="22"/>
  <c r="AF98" i="22"/>
  <c r="AF95" i="22"/>
  <c r="AG92" i="22"/>
  <c r="X92" i="22"/>
  <c r="X89" i="22"/>
  <c r="AF83" i="22"/>
  <c r="AF80" i="22"/>
  <c r="AF77" i="22"/>
  <c r="AD74" i="22"/>
  <c r="AD71" i="22"/>
  <c r="AD68" i="22"/>
  <c r="AB65" i="22"/>
  <c r="AB62" i="22"/>
  <c r="AB7" i="22"/>
  <c r="AE4" i="28"/>
  <c r="X50" i="28"/>
  <c r="AF38" i="28"/>
  <c r="AD29" i="28"/>
  <c r="AB104" i="28"/>
  <c r="K26" i="28"/>
  <c r="I23" i="28"/>
  <c r="G20" i="28"/>
  <c r="E17" i="28"/>
  <c r="C14" i="28"/>
  <c r="K56" i="28"/>
  <c r="I53" i="28"/>
  <c r="G50" i="28"/>
  <c r="E47" i="28"/>
  <c r="C44" i="28"/>
  <c r="K38" i="28"/>
  <c r="I35" i="28"/>
  <c r="G32" i="28"/>
  <c r="E29" i="28"/>
  <c r="C134" i="28"/>
  <c r="K128" i="28"/>
  <c r="I125" i="28"/>
  <c r="E119" i="28"/>
  <c r="C116" i="28"/>
  <c r="K110" i="28"/>
  <c r="I107" i="28"/>
  <c r="G104" i="28"/>
  <c r="E101" i="28"/>
  <c r="K92" i="28"/>
  <c r="I89" i="28"/>
  <c r="G86" i="28"/>
  <c r="E83" i="28"/>
  <c r="K74" i="28"/>
  <c r="I71" i="28"/>
  <c r="G68" i="28"/>
  <c r="E65" i="28"/>
  <c r="C62" i="28"/>
  <c r="J26" i="28"/>
  <c r="H23" i="28"/>
  <c r="F20" i="28"/>
  <c r="D17" i="28"/>
  <c r="B14" i="28"/>
  <c r="J56" i="28"/>
  <c r="H53" i="28"/>
  <c r="F50" i="28"/>
  <c r="D47" i="28"/>
  <c r="B44" i="28"/>
  <c r="J38" i="28"/>
  <c r="H35" i="28"/>
  <c r="F32" i="28"/>
  <c r="D29" i="28"/>
  <c r="B134" i="28"/>
  <c r="J128" i="28"/>
  <c r="H125" i="28"/>
  <c r="D119" i="28"/>
  <c r="B116" i="28"/>
  <c r="J110" i="28"/>
  <c r="H107" i="28"/>
  <c r="F104" i="28"/>
  <c r="D101" i="28"/>
  <c r="J92" i="28"/>
  <c r="H89" i="28"/>
  <c r="F86" i="28"/>
  <c r="D83" i="28"/>
  <c r="J74" i="28"/>
  <c r="H71" i="28"/>
  <c r="F68" i="28"/>
  <c r="D65" i="28"/>
  <c r="B62" i="28"/>
  <c r="I26" i="28"/>
  <c r="G23" i="28"/>
  <c r="E20" i="28"/>
  <c r="C17" i="28"/>
  <c r="F11" i="28"/>
  <c r="I56" i="28"/>
  <c r="G53" i="28"/>
  <c r="E50" i="28"/>
  <c r="C47" i="28"/>
  <c r="K41" i="28"/>
  <c r="I38" i="28"/>
  <c r="G35" i="28"/>
  <c r="E32" i="28"/>
  <c r="C29" i="28"/>
  <c r="K131" i="28"/>
  <c r="I128" i="28"/>
  <c r="G125" i="28"/>
  <c r="C119" i="28"/>
  <c r="K113" i="28"/>
  <c r="I110" i="28"/>
  <c r="G107" i="28"/>
  <c r="E104" i="28"/>
  <c r="C101" i="28"/>
  <c r="K95" i="28"/>
  <c r="I92" i="28"/>
  <c r="G89" i="28"/>
  <c r="E86" i="28"/>
  <c r="C83" i="28"/>
  <c r="K77" i="28"/>
  <c r="I74" i="28"/>
  <c r="G71" i="28"/>
  <c r="E68" i="28"/>
  <c r="C65" i="28"/>
  <c r="H26" i="28"/>
  <c r="F23" i="28"/>
  <c r="D20" i="28"/>
  <c r="B17" i="28"/>
  <c r="E11" i="28"/>
  <c r="H56" i="28"/>
  <c r="F53" i="28"/>
  <c r="D50" i="28"/>
  <c r="B47" i="28"/>
  <c r="J41" i="28"/>
  <c r="H38" i="28"/>
  <c r="F35" i="28"/>
  <c r="D32" i="28"/>
  <c r="B29" i="28"/>
  <c r="J131" i="28"/>
  <c r="H128" i="28"/>
  <c r="F125" i="28"/>
  <c r="B119" i="28"/>
  <c r="J113" i="28"/>
  <c r="H110" i="28"/>
  <c r="F107" i="28"/>
  <c r="D104" i="28"/>
  <c r="B101" i="28"/>
  <c r="J95" i="28"/>
  <c r="H92" i="28"/>
  <c r="F89" i="28"/>
  <c r="D86" i="28"/>
  <c r="B83" i="28"/>
  <c r="J77" i="28"/>
  <c r="H74" i="28"/>
  <c r="F71" i="28"/>
  <c r="D68" i="28"/>
  <c r="B65" i="28"/>
  <c r="F26" i="28"/>
  <c r="D23" i="28"/>
  <c r="B20" i="28"/>
  <c r="J14" i="28"/>
  <c r="K11" i="28"/>
  <c r="F56" i="28"/>
  <c r="D53" i="28"/>
  <c r="B50" i="28"/>
  <c r="J44" i="28"/>
  <c r="H41" i="28"/>
  <c r="F38" i="28"/>
  <c r="D35" i="28"/>
  <c r="B32" i="28"/>
  <c r="J134" i="28"/>
  <c r="H131" i="28"/>
  <c r="F128" i="28"/>
  <c r="D125" i="28"/>
  <c r="J116" i="28"/>
  <c r="H113" i="28"/>
  <c r="F110" i="28"/>
  <c r="D107" i="28"/>
  <c r="B104" i="28"/>
  <c r="H95" i="28"/>
  <c r="F92" i="28"/>
  <c r="D89" i="28"/>
  <c r="B86" i="28"/>
  <c r="H77" i="28"/>
  <c r="F74" i="28"/>
  <c r="D71" i="28"/>
  <c r="B68" i="28"/>
  <c r="J62" i="28"/>
  <c r="E26" i="28"/>
  <c r="C23" i="28"/>
  <c r="K17" i="28"/>
  <c r="I14" i="28"/>
  <c r="I11" i="28"/>
  <c r="E56" i="28"/>
  <c r="C53" i="28"/>
  <c r="K47" i="28"/>
  <c r="I44" i="28"/>
  <c r="G41" i="28"/>
  <c r="E38" i="28"/>
  <c r="C35" i="28"/>
  <c r="K29" i="28"/>
  <c r="I134" i="28"/>
  <c r="G131" i="28"/>
  <c r="E128" i="28"/>
  <c r="C125" i="28"/>
  <c r="K119" i="28"/>
  <c r="I116" i="28"/>
  <c r="G113" i="28"/>
  <c r="E110" i="28"/>
  <c r="C107" i="28"/>
  <c r="K101" i="28"/>
  <c r="G95" i="28"/>
  <c r="E92" i="28"/>
  <c r="C89" i="28"/>
  <c r="D26" i="28"/>
  <c r="B23" i="28"/>
  <c r="J17" i="28"/>
  <c r="H14" i="28"/>
  <c r="J11" i="28"/>
  <c r="D56" i="28"/>
  <c r="B53" i="28"/>
  <c r="J47" i="28"/>
  <c r="H44" i="28"/>
  <c r="F41" i="28"/>
  <c r="D38" i="28"/>
  <c r="B35" i="28"/>
  <c r="J29" i="28"/>
  <c r="H134" i="28"/>
  <c r="F131" i="28"/>
  <c r="D128" i="28"/>
  <c r="B125" i="28"/>
  <c r="J119" i="28"/>
  <c r="H116" i="28"/>
  <c r="F113" i="28"/>
  <c r="D110" i="28"/>
  <c r="B107" i="28"/>
  <c r="J101" i="28"/>
  <c r="F95" i="28"/>
  <c r="D92" i="28"/>
  <c r="B89" i="28"/>
  <c r="J83" i="28"/>
  <c r="F77" i="28"/>
  <c r="D74" i="28"/>
  <c r="B71" i="28"/>
  <c r="J65" i="28"/>
  <c r="H62" i="28"/>
  <c r="C26" i="28"/>
  <c r="K20" i="28"/>
  <c r="I17" i="28"/>
  <c r="G14" i="28"/>
  <c r="H11" i="28"/>
  <c r="C56" i="28"/>
  <c r="K50" i="28"/>
  <c r="I47" i="28"/>
  <c r="G44" i="28"/>
  <c r="E41" i="28"/>
  <c r="C38" i="28"/>
  <c r="K32" i="28"/>
  <c r="I29" i="28"/>
  <c r="G134" i="28"/>
  <c r="E131" i="28"/>
  <c r="C128" i="28"/>
  <c r="I119" i="28"/>
  <c r="G116" i="28"/>
  <c r="E113" i="28"/>
  <c r="C110" i="28"/>
  <c r="K104" i="28"/>
  <c r="I101" i="28"/>
  <c r="E95" i="28"/>
  <c r="C92" i="28"/>
  <c r="K86" i="28"/>
  <c r="I83" i="28"/>
  <c r="E77" i="28"/>
  <c r="C74" i="28"/>
  <c r="K68" i="28"/>
  <c r="I65" i="28"/>
  <c r="G62" i="28"/>
  <c r="B26" i="28"/>
  <c r="J20" i="28"/>
  <c r="H17" i="28"/>
  <c r="F14" i="28"/>
  <c r="G11" i="28"/>
  <c r="B56" i="28"/>
  <c r="J50" i="28"/>
  <c r="H47" i="28"/>
  <c r="F44" i="28"/>
  <c r="D41" i="28"/>
  <c r="B38" i="28"/>
  <c r="J32" i="28"/>
  <c r="H29" i="28"/>
  <c r="F134" i="28"/>
  <c r="D131" i="28"/>
  <c r="B128" i="28"/>
  <c r="H119" i="28"/>
  <c r="F116" i="28"/>
  <c r="D113" i="28"/>
  <c r="B110" i="28"/>
  <c r="J104" i="28"/>
  <c r="H101" i="28"/>
  <c r="D95" i="28"/>
  <c r="B92" i="28"/>
  <c r="J86" i="28"/>
  <c r="H83" i="28"/>
  <c r="D77" i="28"/>
  <c r="B74" i="28"/>
  <c r="J68" i="28"/>
  <c r="H65" i="28"/>
  <c r="F62" i="28"/>
  <c r="K23" i="28"/>
  <c r="I20" i="28"/>
  <c r="G17" i="28"/>
  <c r="E14" i="28"/>
  <c r="C11" i="28"/>
  <c r="K53" i="28"/>
  <c r="I50" i="28"/>
  <c r="G47" i="28"/>
  <c r="E44" i="28"/>
  <c r="C41" i="28"/>
  <c r="K35" i="28"/>
  <c r="I32" i="28"/>
  <c r="G29" i="28"/>
  <c r="E134" i="28"/>
  <c r="C131" i="28"/>
  <c r="K125" i="28"/>
  <c r="G119" i="28"/>
  <c r="E116" i="28"/>
  <c r="C113" i="28"/>
  <c r="K107" i="28"/>
  <c r="I104" i="28"/>
  <c r="G101" i="28"/>
  <c r="C95" i="28"/>
  <c r="K89" i="28"/>
  <c r="I86" i="28"/>
  <c r="G83" i="28"/>
  <c r="C77" i="28"/>
  <c r="K71" i="28"/>
  <c r="I68" i="28"/>
  <c r="G65" i="28"/>
  <c r="E62" i="28"/>
  <c r="J23" i="28"/>
  <c r="H20" i="28"/>
  <c r="F17" i="28"/>
  <c r="D14" i="28"/>
  <c r="B11" i="28"/>
  <c r="J53" i="28"/>
  <c r="H50" i="28"/>
  <c r="F47" i="28"/>
  <c r="D44" i="28"/>
  <c r="B41" i="28"/>
  <c r="J35" i="28"/>
  <c r="H32" i="28"/>
  <c r="F29" i="28"/>
  <c r="D134" i="28"/>
  <c r="B131" i="28"/>
  <c r="J125" i="28"/>
  <c r="F119" i="28"/>
  <c r="D116" i="28"/>
  <c r="B113" i="28"/>
  <c r="J107" i="28"/>
  <c r="H104" i="28"/>
  <c r="F101" i="28"/>
  <c r="B95" i="28"/>
  <c r="J89" i="28"/>
  <c r="H86" i="28"/>
  <c r="F83" i="28"/>
  <c r="B77" i="28"/>
  <c r="J71" i="28"/>
  <c r="H68" i="28"/>
  <c r="F65" i="28"/>
  <c r="D62" i="28"/>
  <c r="E23" i="28"/>
  <c r="K134" i="28"/>
  <c r="E71" i="28"/>
  <c r="G23" i="22"/>
  <c r="G107" i="22"/>
  <c r="I92" i="22"/>
  <c r="K77" i="22"/>
  <c r="C20" i="28"/>
  <c r="I131" i="28"/>
  <c r="C71" i="28"/>
  <c r="H26" i="22"/>
  <c r="F23" i="22"/>
  <c r="D20" i="22"/>
  <c r="B17" i="22"/>
  <c r="J11" i="22"/>
  <c r="J131" i="22"/>
  <c r="H128" i="22"/>
  <c r="F125" i="22"/>
  <c r="B119" i="22"/>
  <c r="J113" i="22"/>
  <c r="H110" i="22"/>
  <c r="F107" i="22"/>
  <c r="D104" i="22"/>
  <c r="B101" i="22"/>
  <c r="J95" i="22"/>
  <c r="H92" i="22"/>
  <c r="F89" i="22"/>
  <c r="D86" i="22"/>
  <c r="B83" i="22"/>
  <c r="J77" i="22"/>
  <c r="H74" i="22"/>
  <c r="F71" i="22"/>
  <c r="D68" i="22"/>
  <c r="B65" i="22"/>
  <c r="G131" i="22"/>
  <c r="E110" i="22"/>
  <c r="G95" i="22"/>
  <c r="K83" i="22"/>
  <c r="C71" i="22"/>
  <c r="F77" i="22"/>
  <c r="E77" i="22"/>
  <c r="E116" i="22"/>
  <c r="C95" i="22"/>
  <c r="I68" i="22"/>
  <c r="E68" i="22"/>
  <c r="K14" i="28"/>
  <c r="G128" i="28"/>
  <c r="K116" i="28"/>
  <c r="C68" i="28"/>
  <c r="G26" i="22"/>
  <c r="E23" i="22"/>
  <c r="C20" i="22"/>
  <c r="K14" i="22"/>
  <c r="I11" i="22"/>
  <c r="K134" i="22"/>
  <c r="I131" i="22"/>
  <c r="G128" i="22"/>
  <c r="E125" i="22"/>
  <c r="K116" i="22"/>
  <c r="I113" i="22"/>
  <c r="G110" i="22"/>
  <c r="E107" i="22"/>
  <c r="C104" i="22"/>
  <c r="I95" i="22"/>
  <c r="G92" i="22"/>
  <c r="E89" i="22"/>
  <c r="C86" i="22"/>
  <c r="I77" i="22"/>
  <c r="G74" i="22"/>
  <c r="E71" i="22"/>
  <c r="C68" i="22"/>
  <c r="K62" i="22"/>
  <c r="K119" i="22"/>
  <c r="K101" i="22"/>
  <c r="C89" i="22"/>
  <c r="E74" i="22"/>
  <c r="I62" i="22"/>
  <c r="H62" i="22"/>
  <c r="K86" i="22"/>
  <c r="I65" i="22"/>
  <c r="C11" i="22"/>
  <c r="K107" i="22"/>
  <c r="G71" i="22"/>
  <c r="D11" i="28"/>
  <c r="E125" i="28"/>
  <c r="I113" i="28"/>
  <c r="K65" i="28"/>
  <c r="F26" i="22"/>
  <c r="D23" i="22"/>
  <c r="B20" i="22"/>
  <c r="J14" i="22"/>
  <c r="H11" i="22"/>
  <c r="J134" i="22"/>
  <c r="H131" i="22"/>
  <c r="F128" i="22"/>
  <c r="D125" i="22"/>
  <c r="J116" i="22"/>
  <c r="H113" i="22"/>
  <c r="F110" i="22"/>
  <c r="D107" i="22"/>
  <c r="B104" i="22"/>
  <c r="H95" i="22"/>
  <c r="F92" i="22"/>
  <c r="D89" i="22"/>
  <c r="B86" i="22"/>
  <c r="H77" i="22"/>
  <c r="F74" i="22"/>
  <c r="D71" i="22"/>
  <c r="B68" i="22"/>
  <c r="J62" i="22"/>
  <c r="C125" i="22"/>
  <c r="C107" i="22"/>
  <c r="E92" i="22"/>
  <c r="G77" i="22"/>
  <c r="K65" i="22"/>
  <c r="J65" i="22"/>
  <c r="C92" i="22"/>
  <c r="G62" i="22"/>
  <c r="G83" i="22"/>
  <c r="G56" i="28"/>
  <c r="G110" i="28"/>
  <c r="K62" i="28"/>
  <c r="E26" i="22"/>
  <c r="C23" i="22"/>
  <c r="K17" i="22"/>
  <c r="I14" i="22"/>
  <c r="G11" i="22"/>
  <c r="I134" i="22"/>
  <c r="E128" i="22"/>
  <c r="I116" i="22"/>
  <c r="G113" i="22"/>
  <c r="B71" i="22"/>
  <c r="C131" i="22"/>
  <c r="G101" i="22"/>
  <c r="K71" i="22"/>
  <c r="I74" i="22"/>
  <c r="E53" i="28"/>
  <c r="E107" i="28"/>
  <c r="I95" i="28"/>
  <c r="I62" i="28"/>
  <c r="D26" i="22"/>
  <c r="B23" i="22"/>
  <c r="J17" i="22"/>
  <c r="H14" i="22"/>
  <c r="F11" i="22"/>
  <c r="H134" i="22"/>
  <c r="F131" i="22"/>
  <c r="D128" i="22"/>
  <c r="B125" i="22"/>
  <c r="J119" i="22"/>
  <c r="H116" i="22"/>
  <c r="F113" i="22"/>
  <c r="D110" i="22"/>
  <c r="B107" i="22"/>
  <c r="J101" i="22"/>
  <c r="F95" i="22"/>
  <c r="D92" i="22"/>
  <c r="B89" i="22"/>
  <c r="J83" i="22"/>
  <c r="D74" i="22"/>
  <c r="C74" i="22"/>
  <c r="E134" i="22"/>
  <c r="I104" i="22"/>
  <c r="C77" i="22"/>
  <c r="C50" i="28"/>
  <c r="C104" i="28"/>
  <c r="G92" i="28"/>
  <c r="C26" i="22"/>
  <c r="K20" i="22"/>
  <c r="I17" i="22"/>
  <c r="G14" i="22"/>
  <c r="E11" i="22"/>
  <c r="G134" i="22"/>
  <c r="E131" i="22"/>
  <c r="C128" i="22"/>
  <c r="I119" i="22"/>
  <c r="G116" i="22"/>
  <c r="E113" i="22"/>
  <c r="C110" i="22"/>
  <c r="K104" i="22"/>
  <c r="I101" i="22"/>
  <c r="E95" i="22"/>
  <c r="I83" i="22"/>
  <c r="K68" i="22"/>
  <c r="G119" i="22"/>
  <c r="K89" i="22"/>
  <c r="G65" i="22"/>
  <c r="C65" i="22"/>
  <c r="K44" i="28"/>
  <c r="E89" i="28"/>
  <c r="B26" i="22"/>
  <c r="J20" i="22"/>
  <c r="H17" i="22"/>
  <c r="F14" i="22"/>
  <c r="D11" i="22"/>
  <c r="F134" i="22"/>
  <c r="D131" i="22"/>
  <c r="B128" i="22"/>
  <c r="H119" i="22"/>
  <c r="F116" i="22"/>
  <c r="D113" i="22"/>
  <c r="B110" i="22"/>
  <c r="J104" i="22"/>
  <c r="H101" i="22"/>
  <c r="D95" i="22"/>
  <c r="B92" i="22"/>
  <c r="J86" i="22"/>
  <c r="H83" i="22"/>
  <c r="D77" i="22"/>
  <c r="B74" i="22"/>
  <c r="J68" i="22"/>
  <c r="H65" i="22"/>
  <c r="F62" i="22"/>
  <c r="K23" i="22"/>
  <c r="G17" i="22"/>
  <c r="K125" i="22"/>
  <c r="E62" i="22"/>
  <c r="I41" i="28"/>
  <c r="C86" i="28"/>
  <c r="I77" i="28"/>
  <c r="I20" i="22"/>
  <c r="E14" i="22"/>
  <c r="C113" i="22"/>
  <c r="I86" i="22"/>
  <c r="G38" i="28"/>
  <c r="K83" i="28"/>
  <c r="G77" i="28"/>
  <c r="J23" i="22"/>
  <c r="H20" i="22"/>
  <c r="F17" i="22"/>
  <c r="D14" i="22"/>
  <c r="B11" i="22"/>
  <c r="D134" i="22"/>
  <c r="B131" i="22"/>
  <c r="J125" i="22"/>
  <c r="F119" i="22"/>
  <c r="D116" i="22"/>
  <c r="B113" i="22"/>
  <c r="J107" i="22"/>
  <c r="H104" i="22"/>
  <c r="F101" i="22"/>
  <c r="B95" i="22"/>
  <c r="J89" i="22"/>
  <c r="H86" i="22"/>
  <c r="F83" i="22"/>
  <c r="B77" i="22"/>
  <c r="J71" i="22"/>
  <c r="H68" i="22"/>
  <c r="F65" i="22"/>
  <c r="D62" i="22"/>
  <c r="I107" i="22"/>
  <c r="E101" i="22"/>
  <c r="K92" i="22"/>
  <c r="G86" i="22"/>
  <c r="K74" i="22"/>
  <c r="G68" i="22"/>
  <c r="C62" i="22"/>
  <c r="I26" i="22"/>
  <c r="K11" i="22"/>
  <c r="G125" i="22"/>
  <c r="I110" i="22"/>
  <c r="K95" i="22"/>
  <c r="C83" i="22"/>
  <c r="E35" i="28"/>
  <c r="G74" i="28"/>
  <c r="K26" i="22"/>
  <c r="I23" i="22"/>
  <c r="G20" i="22"/>
  <c r="E17" i="22"/>
  <c r="C14" i="22"/>
  <c r="C134" i="22"/>
  <c r="K128" i="22"/>
  <c r="I125" i="22"/>
  <c r="E119" i="22"/>
  <c r="C116" i="22"/>
  <c r="K110" i="22"/>
  <c r="G104" i="22"/>
  <c r="I89" i="22"/>
  <c r="E83" i="22"/>
  <c r="I71" i="22"/>
  <c r="E65" i="22"/>
  <c r="C17" i="22"/>
  <c r="K131" i="22"/>
  <c r="C119" i="22"/>
  <c r="E104" i="22"/>
  <c r="G89" i="22"/>
  <c r="G26" i="28"/>
  <c r="C32" i="28"/>
  <c r="E74" i="28"/>
  <c r="J26" i="22"/>
  <c r="H23" i="22"/>
  <c r="F20" i="22"/>
  <c r="D17" i="22"/>
  <c r="B14" i="22"/>
  <c r="B134" i="22"/>
  <c r="J128" i="22"/>
  <c r="H125" i="22"/>
  <c r="D119" i="22"/>
  <c r="B116" i="22"/>
  <c r="J110" i="22"/>
  <c r="H107" i="22"/>
  <c r="F104" i="22"/>
  <c r="D101" i="22"/>
  <c r="J92" i="22"/>
  <c r="H89" i="22"/>
  <c r="F86" i="22"/>
  <c r="D83" i="22"/>
  <c r="J74" i="22"/>
  <c r="H71" i="22"/>
  <c r="F68" i="22"/>
  <c r="D65" i="22"/>
  <c r="B62" i="22"/>
  <c r="E20" i="22"/>
  <c r="I128" i="22"/>
  <c r="K113" i="22"/>
  <c r="C101" i="22"/>
  <c r="E86" i="22"/>
  <c r="S116" i="22" l="1"/>
  <c r="T116" i="28"/>
  <c r="S95" i="28"/>
  <c r="R65" i="28"/>
  <c r="S56" i="28"/>
  <c r="M116" i="22"/>
  <c r="N59" i="22"/>
  <c r="Q47" i="28"/>
  <c r="N92" i="22"/>
  <c r="R113" i="28"/>
  <c r="N95" i="28"/>
  <c r="Q128" i="22"/>
  <c r="V83" i="22"/>
  <c r="O107" i="28"/>
  <c r="N77" i="28"/>
  <c r="Q53" i="28"/>
  <c r="P86" i="22"/>
  <c r="S92" i="22"/>
  <c r="Q62" i="28"/>
  <c r="T101" i="22"/>
  <c r="N128" i="28"/>
  <c r="O71" i="22"/>
  <c r="P116" i="28"/>
  <c r="S131" i="22"/>
  <c r="R95" i="22"/>
  <c r="U116" i="28"/>
  <c r="T86" i="28"/>
  <c r="S38" i="28"/>
  <c r="T74" i="22"/>
  <c r="Q89" i="22"/>
  <c r="T29" i="28"/>
  <c r="R32" i="28"/>
  <c r="U134" i="22"/>
  <c r="U116" i="22"/>
  <c r="Q131" i="28"/>
  <c r="N110" i="28"/>
  <c r="P119" i="22"/>
  <c r="O119" i="28"/>
  <c r="U77" i="22"/>
  <c r="V89" i="28"/>
  <c r="R29" i="28"/>
  <c r="N71" i="22"/>
  <c r="V71" i="22"/>
  <c r="T32" i="28"/>
  <c r="T62" i="28"/>
  <c r="V116" i="22"/>
  <c r="S119" i="22"/>
  <c r="R47" i="28"/>
  <c r="S89" i="28"/>
  <c r="V134" i="28"/>
  <c r="O68" i="28"/>
  <c r="P101" i="28"/>
  <c r="R101" i="28"/>
  <c r="N41" i="28"/>
  <c r="Q92" i="28"/>
  <c r="R83" i="22"/>
  <c r="P44" i="28"/>
  <c r="P74" i="28"/>
  <c r="V131" i="22"/>
  <c r="Q68" i="22"/>
  <c r="S71" i="28"/>
  <c r="V113" i="28"/>
  <c r="T68" i="22"/>
  <c r="T50" i="28"/>
  <c r="N128" i="22"/>
  <c r="M104" i="28"/>
  <c r="N95" i="22"/>
  <c r="V53" i="28"/>
  <c r="V83" i="28"/>
  <c r="O65" i="22"/>
  <c r="P86" i="28"/>
  <c r="R74" i="22"/>
  <c r="P131" i="22"/>
  <c r="S113" i="28"/>
  <c r="R62" i="22"/>
  <c r="R95" i="28"/>
  <c r="U119" i="22"/>
  <c r="M62" i="22"/>
  <c r="Q125" i="22"/>
  <c r="R71" i="28"/>
  <c r="X134" i="22"/>
  <c r="AE110" i="22"/>
  <c r="AD11" i="22"/>
  <c r="AC17" i="28"/>
  <c r="X17" i="22"/>
  <c r="AF134" i="22"/>
  <c r="AA62" i="22"/>
  <c r="Y134" i="22"/>
  <c r="AF11" i="22"/>
  <c r="AE20" i="28"/>
  <c r="Y11" i="22"/>
  <c r="AC68" i="22"/>
  <c r="AD14" i="22"/>
  <c r="AD17" i="28"/>
  <c r="X20" i="28"/>
  <c r="AG14" i="22"/>
  <c r="AF20" i="28"/>
  <c r="AA11" i="22"/>
  <c r="AG86" i="22"/>
  <c r="X14" i="22"/>
  <c r="X26" i="28"/>
  <c r="AG14" i="28"/>
  <c r="AE95" i="22"/>
  <c r="AE14" i="22"/>
  <c r="AE17" i="28"/>
  <c r="Y20" i="28"/>
  <c r="AG17" i="22"/>
  <c r="AG20" i="28"/>
  <c r="Z20" i="28"/>
  <c r="Y14" i="22"/>
  <c r="Y26" i="28"/>
  <c r="AB23" i="28"/>
  <c r="AA104" i="22"/>
  <c r="AB17" i="28"/>
  <c r="AC14" i="22"/>
  <c r="AD26" i="28"/>
  <c r="Z14" i="22"/>
  <c r="Z26" i="28"/>
  <c r="B12" i="22"/>
  <c r="F84" i="22"/>
  <c r="J123" i="22"/>
  <c r="D15" i="22"/>
  <c r="H87" i="22"/>
  <c r="B132" i="22"/>
  <c r="F18" i="22"/>
  <c r="J90" i="22"/>
  <c r="D135" i="22"/>
  <c r="Q86" i="28"/>
  <c r="R38" i="28"/>
  <c r="O86" i="22"/>
  <c r="S122" i="22"/>
  <c r="T77" i="28"/>
  <c r="M56" i="28"/>
  <c r="M119" i="22"/>
  <c r="M107" i="28"/>
  <c r="O98" i="22"/>
  <c r="V65" i="22"/>
  <c r="U113" i="22"/>
  <c r="U122" i="22"/>
  <c r="S98" i="28"/>
  <c r="Q83" i="22"/>
  <c r="T98" i="22"/>
  <c r="M95" i="28"/>
  <c r="Q38" i="28"/>
  <c r="N68" i="22"/>
  <c r="R122" i="28"/>
  <c r="T122" i="28"/>
  <c r="U89" i="28"/>
  <c r="P68" i="28"/>
  <c r="S131" i="28"/>
  <c r="R113" i="22"/>
  <c r="R116" i="22"/>
  <c r="U47" i="28"/>
  <c r="N83" i="22"/>
  <c r="Q128" i="28"/>
  <c r="M71" i="22"/>
  <c r="N98" i="22"/>
  <c r="Q107" i="28"/>
  <c r="T113" i="28"/>
  <c r="U65" i="22"/>
  <c r="R86" i="22"/>
  <c r="R26" i="28"/>
  <c r="N122" i="28"/>
  <c r="O104" i="28"/>
  <c r="R110" i="28"/>
  <c r="S62" i="22"/>
  <c r="S50" i="28"/>
  <c r="Y23" i="22"/>
  <c r="Z11" i="22"/>
  <c r="AD81" i="22"/>
  <c r="AF99" i="22"/>
  <c r="AA101" i="28"/>
  <c r="AG68" i="28"/>
  <c r="AB125" i="28"/>
  <c r="Z89" i="28"/>
  <c r="AG59" i="22"/>
  <c r="AE104" i="28"/>
  <c r="AE68" i="28"/>
  <c r="AF113" i="28"/>
  <c r="AF77" i="28"/>
  <c r="X122" i="28"/>
  <c r="AC92" i="28"/>
  <c r="Y122" i="22"/>
  <c r="Y80" i="22"/>
  <c r="AC119" i="22"/>
  <c r="AB89" i="22"/>
  <c r="AF131" i="22"/>
  <c r="AF35" i="28"/>
  <c r="AA101" i="22"/>
  <c r="Z65" i="22"/>
  <c r="AF107" i="22"/>
  <c r="AC71" i="22"/>
  <c r="Y119" i="22"/>
  <c r="X14" i="28"/>
  <c r="Y20" i="22"/>
  <c r="AG23" i="22"/>
  <c r="AD11" i="28"/>
  <c r="AE23" i="22"/>
  <c r="AC26" i="28"/>
  <c r="AF12" i="22"/>
  <c r="AE81" i="22"/>
  <c r="AG99" i="22"/>
  <c r="AF41" i="28"/>
  <c r="AE29" i="28"/>
  <c r="Y119" i="28"/>
  <c r="AC89" i="28"/>
  <c r="X107" i="28"/>
  <c r="AB77" i="28"/>
  <c r="AB122" i="28"/>
  <c r="AC98" i="28"/>
  <c r="Y68" i="28"/>
  <c r="AD119" i="28"/>
  <c r="AB86" i="28"/>
  <c r="AD122" i="22"/>
  <c r="AG101" i="28"/>
  <c r="AG65" i="28"/>
  <c r="Z110" i="28"/>
  <c r="X77" i="28"/>
  <c r="AF122" i="28"/>
  <c r="AE89" i="28"/>
  <c r="AG122" i="22"/>
  <c r="AA83" i="22"/>
  <c r="AA125" i="22"/>
  <c r="AD65" i="28"/>
  <c r="AC92" i="22"/>
  <c r="X47" i="28"/>
  <c r="Y104" i="22"/>
  <c r="Z68" i="22"/>
  <c r="Z116" i="22"/>
  <c r="AC74" i="22"/>
  <c r="AC128" i="22"/>
  <c r="AD23" i="28"/>
  <c r="Y26" i="22"/>
  <c r="AA26" i="22"/>
  <c r="AE20" i="22"/>
  <c r="AF17" i="22"/>
  <c r="AF23" i="22"/>
  <c r="AF81" i="22"/>
  <c r="X123" i="22"/>
  <c r="X41" i="28"/>
  <c r="AC56" i="28"/>
  <c r="AG134" i="28"/>
  <c r="AA116" i="28"/>
  <c r="AE86" i="28"/>
  <c r="AA122" i="22"/>
  <c r="Z104" i="28"/>
  <c r="AD74" i="28"/>
  <c r="Y131" i="28"/>
  <c r="AE95" i="28"/>
  <c r="AA65" i="28"/>
  <c r="AF116" i="28"/>
  <c r="AD83" i="28"/>
  <c r="Z59" i="28"/>
  <c r="AA98" i="28"/>
  <c r="Y65" i="28"/>
  <c r="AB107" i="28"/>
  <c r="Z74" i="28"/>
  <c r="AG125" i="28"/>
  <c r="AA83" i="28"/>
  <c r="Y122" i="28"/>
  <c r="AA86" i="22"/>
  <c r="Y128" i="22"/>
  <c r="X134" i="28"/>
  <c r="AB95" i="22"/>
  <c r="Z56" i="28"/>
  <c r="AG104" i="22"/>
  <c r="AB71" i="22"/>
  <c r="AD125" i="22"/>
  <c r="AE77" i="22"/>
  <c r="AA131" i="22"/>
  <c r="AF26" i="28"/>
  <c r="Z14" i="28"/>
  <c r="AB14" i="28"/>
  <c r="AG11" i="22"/>
  <c r="Y17" i="22"/>
  <c r="X17" i="28"/>
  <c r="AG81" i="22"/>
  <c r="Y123" i="22"/>
  <c r="X99" i="22"/>
  <c r="Z123" i="22"/>
  <c r="Y99" i="22"/>
  <c r="AA123" i="22"/>
  <c r="X81" i="22"/>
  <c r="Z99" i="22"/>
  <c r="AB123" i="22"/>
  <c r="AC23" i="28"/>
  <c r="X20" i="22"/>
  <c r="Z20" i="22"/>
  <c r="AE11" i="28"/>
  <c r="Y11" i="28"/>
  <c r="AA11" i="28"/>
  <c r="AE11" i="22"/>
  <c r="Y81" i="22"/>
  <c r="AA99" i="22"/>
  <c r="AC123" i="22"/>
  <c r="AE26" i="28"/>
  <c r="X26" i="22"/>
  <c r="Z26" i="22"/>
  <c r="AD20" i="22"/>
  <c r="AD23" i="22"/>
  <c r="Z17" i="22"/>
  <c r="AB23" i="22"/>
  <c r="Z81" i="22"/>
  <c r="AB99" i="22"/>
  <c r="AD123" i="22"/>
  <c r="X11" i="28"/>
  <c r="AC20" i="28"/>
  <c r="AA14" i="28"/>
  <c r="AB20" i="22"/>
  <c r="AF14" i="22"/>
  <c r="Z23" i="22"/>
  <c r="AA81" i="22"/>
  <c r="AC99" i="22"/>
  <c r="AE123" i="22"/>
  <c r="AB81" i="22"/>
  <c r="AD99" i="22"/>
  <c r="AF123" i="22"/>
  <c r="AC81" i="22"/>
  <c r="AE99" i="22"/>
  <c r="P107" i="22"/>
  <c r="P71" i="28"/>
  <c r="O131" i="28"/>
  <c r="M92" i="22"/>
  <c r="N62" i="28"/>
  <c r="S99" i="22"/>
  <c r="N113" i="28"/>
  <c r="R80" i="28"/>
  <c r="M128" i="22"/>
  <c r="N71" i="28"/>
  <c r="P92" i="22"/>
  <c r="Q92" i="22"/>
  <c r="P62" i="28"/>
  <c r="T104" i="22"/>
  <c r="V104" i="28"/>
  <c r="P131" i="28"/>
  <c r="S128" i="22"/>
  <c r="T35" i="28"/>
  <c r="M134" i="22"/>
  <c r="M98" i="22"/>
  <c r="Q35" i="28"/>
  <c r="M59" i="22"/>
  <c r="R71" i="22"/>
  <c r="T110" i="28"/>
  <c r="Q107" i="22"/>
  <c r="O53" i="28"/>
  <c r="M83" i="28"/>
  <c r="N104" i="22"/>
  <c r="R131" i="28"/>
  <c r="N68" i="28"/>
  <c r="U101" i="22"/>
  <c r="M128" i="28"/>
  <c r="U65" i="28"/>
  <c r="Q80" i="22"/>
  <c r="S101" i="28"/>
  <c r="V122" i="28"/>
  <c r="S35" i="28"/>
  <c r="O122" i="22"/>
  <c r="P50" i="28"/>
  <c r="P122" i="22"/>
  <c r="R81" i="22"/>
  <c r="T99" i="22"/>
  <c r="V123" i="22"/>
  <c r="V47" i="28"/>
  <c r="M107" i="22"/>
  <c r="M71" i="28"/>
  <c r="N122" i="22"/>
  <c r="U38" i="28"/>
  <c r="R53" i="28"/>
  <c r="Q81" i="22"/>
  <c r="T125" i="28"/>
  <c r="T101" i="28"/>
  <c r="O131" i="22"/>
  <c r="T80" i="28"/>
  <c r="V101" i="22"/>
  <c r="M104" i="22"/>
  <c r="V71" i="28"/>
  <c r="Q116" i="22"/>
  <c r="R116" i="28"/>
  <c r="V32" i="28"/>
  <c r="U62" i="28"/>
  <c r="U131" i="22"/>
  <c r="P47" i="28"/>
  <c r="P77" i="28"/>
  <c r="U92" i="22"/>
  <c r="S128" i="28"/>
  <c r="Q122" i="22"/>
  <c r="P68" i="22"/>
  <c r="R107" i="28"/>
  <c r="O104" i="22"/>
  <c r="M50" i="28"/>
  <c r="U77" i="28"/>
  <c r="V98" i="22"/>
  <c r="P128" i="28"/>
  <c r="S98" i="22"/>
  <c r="U119" i="28"/>
  <c r="S62" i="28"/>
  <c r="S65" i="22"/>
  <c r="Q98" i="28"/>
  <c r="N113" i="22"/>
  <c r="Q32" i="28"/>
  <c r="S125" i="22"/>
  <c r="T38" i="28"/>
  <c r="T59" i="28"/>
  <c r="S81" i="22"/>
  <c r="U99" i="22"/>
  <c r="O86" i="28"/>
  <c r="U104" i="28"/>
  <c r="U123" i="22"/>
  <c r="R50" i="28"/>
  <c r="P113" i="28"/>
  <c r="Q134" i="22"/>
  <c r="P92" i="28"/>
  <c r="S113" i="22"/>
  <c r="O71" i="28"/>
  <c r="T113" i="22"/>
  <c r="R83" i="28"/>
  <c r="N131" i="28"/>
  <c r="P74" i="22"/>
  <c r="Q74" i="28"/>
  <c r="T86" i="22"/>
  <c r="R98" i="28"/>
  <c r="Q86" i="22"/>
  <c r="Q125" i="28"/>
  <c r="U59" i="28"/>
  <c r="N65" i="22"/>
  <c r="T92" i="28"/>
  <c r="M101" i="22"/>
  <c r="U44" i="28"/>
  <c r="S74" i="28"/>
  <c r="T95" i="22"/>
  <c r="N125" i="28"/>
  <c r="T122" i="22"/>
  <c r="Q95" i="22"/>
  <c r="S116" i="28"/>
  <c r="U86" i="28"/>
  <c r="U107" i="22"/>
  <c r="U128" i="28"/>
  <c r="O116" i="22"/>
  <c r="V131" i="28"/>
  <c r="T98" i="28"/>
  <c r="N26" i="22"/>
  <c r="T81" i="22"/>
  <c r="V99" i="22"/>
  <c r="R89" i="28"/>
  <c r="U95" i="22"/>
  <c r="S41" i="28"/>
  <c r="Q71" i="28"/>
  <c r="V80" i="22"/>
  <c r="V116" i="28"/>
  <c r="P122" i="28"/>
  <c r="S80" i="22"/>
  <c r="Q113" i="28"/>
  <c r="S122" i="28"/>
  <c r="Q80" i="28"/>
  <c r="S104" i="22"/>
  <c r="Q101" i="28"/>
  <c r="V110" i="22"/>
  <c r="V110" i="28"/>
  <c r="T47" i="28"/>
  <c r="S77" i="28"/>
  <c r="Q17" i="22"/>
  <c r="U81" i="22"/>
  <c r="M123" i="22"/>
  <c r="O110" i="28"/>
  <c r="P59" i="28"/>
  <c r="U53" i="28"/>
  <c r="S65" i="28"/>
  <c r="Q101" i="22"/>
  <c r="O98" i="28"/>
  <c r="T107" i="22"/>
  <c r="T107" i="28"/>
  <c r="U98" i="28"/>
  <c r="S14" i="22"/>
  <c r="V81" i="22"/>
  <c r="N123" i="22"/>
  <c r="V14" i="22"/>
  <c r="M99" i="22"/>
  <c r="O123" i="22"/>
  <c r="N99" i="22"/>
  <c r="P123" i="22"/>
  <c r="N116" i="22"/>
  <c r="U92" i="28"/>
  <c r="T110" i="22"/>
  <c r="P35" i="28"/>
  <c r="N65" i="28"/>
  <c r="M83" i="22"/>
  <c r="O125" i="28"/>
  <c r="O122" i="28"/>
  <c r="V62" i="22"/>
  <c r="R92" i="28"/>
  <c r="N59" i="28"/>
  <c r="O92" i="28"/>
  <c r="P113" i="22"/>
  <c r="U35" i="28"/>
  <c r="U59" i="22"/>
  <c r="O80" i="22"/>
  <c r="S86" i="28"/>
  <c r="N80" i="22"/>
  <c r="N98" i="28"/>
  <c r="S77" i="22"/>
  <c r="M23" i="28"/>
  <c r="M81" i="22"/>
  <c r="O99" i="22"/>
  <c r="Q123" i="22"/>
  <c r="M110" i="22"/>
  <c r="Q116" i="28"/>
  <c r="M122" i="22"/>
  <c r="U71" i="22"/>
  <c r="Q83" i="28"/>
  <c r="T71" i="22"/>
  <c r="T89" i="28"/>
  <c r="U98" i="22"/>
  <c r="O17" i="28"/>
  <c r="N81" i="22"/>
  <c r="P99" i="22"/>
  <c r="R123" i="22"/>
  <c r="Q77" i="28"/>
  <c r="Q98" i="22"/>
  <c r="O113" i="28"/>
  <c r="Q59" i="28"/>
  <c r="O80" i="28"/>
  <c r="P65" i="22"/>
  <c r="N80" i="28"/>
  <c r="O81" i="22"/>
  <c r="Q99" i="22"/>
  <c r="S123" i="22"/>
  <c r="Q104" i="22"/>
  <c r="M47" i="28"/>
  <c r="M80" i="28"/>
  <c r="V77" i="22"/>
  <c r="T131" i="28"/>
  <c r="R122" i="22"/>
  <c r="M101" i="28"/>
  <c r="R110" i="22"/>
  <c r="P56" i="28"/>
  <c r="R74" i="28"/>
  <c r="O110" i="22"/>
  <c r="S47" i="28"/>
  <c r="O74" i="28"/>
  <c r="O95" i="22"/>
  <c r="M110" i="28"/>
  <c r="U122" i="28"/>
  <c r="M44" i="28"/>
  <c r="O62" i="28"/>
  <c r="R68" i="28"/>
  <c r="P81" i="22"/>
  <c r="R99" i="22"/>
  <c r="B59" i="22"/>
  <c r="D80" i="22"/>
  <c r="F98" i="22"/>
  <c r="H122" i="22"/>
  <c r="H59" i="28"/>
  <c r="J80" i="28"/>
  <c r="B122" i="28"/>
  <c r="C12" i="22"/>
  <c r="E15" i="22"/>
  <c r="G18" i="22"/>
  <c r="I21" i="22"/>
  <c r="K24" i="22"/>
  <c r="C60" i="22"/>
  <c r="E63" i="22"/>
  <c r="G66" i="22"/>
  <c r="I69" i="22"/>
  <c r="K72" i="22"/>
  <c r="C78" i="22"/>
  <c r="E81" i="22"/>
  <c r="G84" i="22"/>
  <c r="I87" i="22"/>
  <c r="K90" i="22"/>
  <c r="C96" i="22"/>
  <c r="E99" i="22"/>
  <c r="G102" i="22"/>
  <c r="I105" i="22"/>
  <c r="K108" i="22"/>
  <c r="C114" i="22"/>
  <c r="E117" i="22"/>
  <c r="G120" i="22"/>
  <c r="I126" i="22"/>
  <c r="K123" i="22"/>
  <c r="C132" i="22"/>
  <c r="E135" i="22"/>
  <c r="C59" i="22"/>
  <c r="E80" i="22"/>
  <c r="G98" i="22"/>
  <c r="I122" i="22"/>
  <c r="I59" i="28"/>
  <c r="K80" i="28"/>
  <c r="C122" i="28"/>
  <c r="D12" i="22"/>
  <c r="F15" i="22"/>
  <c r="H18" i="22"/>
  <c r="J21" i="22"/>
  <c r="B27" i="22"/>
  <c r="D60" i="22"/>
  <c r="F63" i="22"/>
  <c r="H66" i="22"/>
  <c r="J69" i="22"/>
  <c r="B75" i="22"/>
  <c r="D78" i="22"/>
  <c r="F81" i="22"/>
  <c r="H84" i="22"/>
  <c r="J87" i="22"/>
  <c r="B93" i="22"/>
  <c r="D96" i="22"/>
  <c r="F99" i="22"/>
  <c r="H102" i="22"/>
  <c r="J105" i="22"/>
  <c r="B111" i="22"/>
  <c r="D114" i="22"/>
  <c r="F117" i="22"/>
  <c r="H120" i="22"/>
  <c r="J126" i="22"/>
  <c r="B129" i="22"/>
  <c r="D132" i="22"/>
  <c r="F135" i="22"/>
  <c r="D59" i="22"/>
  <c r="F80" i="22"/>
  <c r="H98" i="22"/>
  <c r="J122" i="22"/>
  <c r="J59" i="28"/>
  <c r="B98" i="28"/>
  <c r="D122" i="28"/>
  <c r="E12" i="22"/>
  <c r="G15" i="22"/>
  <c r="I18" i="22"/>
  <c r="K21" i="22"/>
  <c r="C27" i="22"/>
  <c r="E60" i="22"/>
  <c r="G63" i="22"/>
  <c r="I66" i="22"/>
  <c r="K69" i="22"/>
  <c r="C75" i="22"/>
  <c r="E78" i="22"/>
  <c r="G81" i="22"/>
  <c r="I84" i="22"/>
  <c r="K87" i="22"/>
  <c r="C93" i="22"/>
  <c r="E96" i="22"/>
  <c r="G99" i="22"/>
  <c r="I102" i="22"/>
  <c r="K105" i="22"/>
  <c r="C111" i="22"/>
  <c r="E114" i="22"/>
  <c r="G117" i="22"/>
  <c r="I120" i="22"/>
  <c r="K126" i="22"/>
  <c r="C129" i="22"/>
  <c r="E132" i="22"/>
  <c r="G135" i="22"/>
  <c r="E59" i="22"/>
  <c r="G80" i="22"/>
  <c r="I98" i="22"/>
  <c r="K122" i="22"/>
  <c r="K59" i="28"/>
  <c r="C98" i="28"/>
  <c r="E122" i="28"/>
  <c r="F12" i="22"/>
  <c r="H15" i="22"/>
  <c r="J18" i="22"/>
  <c r="B24" i="22"/>
  <c r="D27" i="22"/>
  <c r="F60" i="22"/>
  <c r="H63" i="22"/>
  <c r="J66" i="22"/>
  <c r="B72" i="22"/>
  <c r="D75" i="22"/>
  <c r="F78" i="22"/>
  <c r="H81" i="22"/>
  <c r="J84" i="22"/>
  <c r="B90" i="22"/>
  <c r="D93" i="22"/>
  <c r="F96" i="22"/>
  <c r="H99" i="22"/>
  <c r="J102" i="22"/>
  <c r="B108" i="22"/>
  <c r="D111" i="22"/>
  <c r="F114" i="22"/>
  <c r="H117" i="22"/>
  <c r="J120" i="22"/>
  <c r="B123" i="22"/>
  <c r="D129" i="22"/>
  <c r="F132" i="22"/>
  <c r="H135" i="22"/>
  <c r="F59" i="22"/>
  <c r="H80" i="22"/>
  <c r="J98" i="22"/>
  <c r="B80" i="28"/>
  <c r="D98" i="28"/>
  <c r="F122" i="28"/>
  <c r="G12" i="22"/>
  <c r="I15" i="22"/>
  <c r="K18" i="22"/>
  <c r="C24" i="22"/>
  <c r="E27" i="22"/>
  <c r="G60" i="22"/>
  <c r="I63" i="22"/>
  <c r="K66" i="22"/>
  <c r="C72" i="22"/>
  <c r="E75" i="22"/>
  <c r="G78" i="22"/>
  <c r="I81" i="22"/>
  <c r="K84" i="22"/>
  <c r="C90" i="22"/>
  <c r="E93" i="22"/>
  <c r="G96" i="22"/>
  <c r="I99" i="22"/>
  <c r="K102" i="22"/>
  <c r="C108" i="22"/>
  <c r="E111" i="22"/>
  <c r="G114" i="22"/>
  <c r="I117" i="22"/>
  <c r="K120" i="22"/>
  <c r="C123" i="22"/>
  <c r="E129" i="22"/>
  <c r="G132" i="22"/>
  <c r="I135" i="22"/>
  <c r="G59" i="22"/>
  <c r="I80" i="22"/>
  <c r="K98" i="22"/>
  <c r="C80" i="28"/>
  <c r="E98" i="28"/>
  <c r="G122" i="28"/>
  <c r="H12" i="22"/>
  <c r="J15" i="22"/>
  <c r="B21" i="22"/>
  <c r="D24" i="22"/>
  <c r="F27" i="22"/>
  <c r="H60" i="22"/>
  <c r="J63" i="22"/>
  <c r="B69" i="22"/>
  <c r="D72" i="22"/>
  <c r="F75" i="22"/>
  <c r="H78" i="22"/>
  <c r="J81" i="22"/>
  <c r="B87" i="22"/>
  <c r="D90" i="22"/>
  <c r="F93" i="22"/>
  <c r="H96" i="22"/>
  <c r="J99" i="22"/>
  <c r="B105" i="22"/>
  <c r="D108" i="22"/>
  <c r="F111" i="22"/>
  <c r="H114" i="22"/>
  <c r="J117" i="22"/>
  <c r="B126" i="22"/>
  <c r="D123" i="22"/>
  <c r="F129" i="22"/>
  <c r="H132" i="22"/>
  <c r="J135" i="22"/>
  <c r="H59" i="22"/>
  <c r="J80" i="22"/>
  <c r="B122" i="22"/>
  <c r="B59" i="28"/>
  <c r="D80" i="28"/>
  <c r="F98" i="28"/>
  <c r="H122" i="28"/>
  <c r="I12" i="22"/>
  <c r="K15" i="22"/>
  <c r="C21" i="22"/>
  <c r="E24" i="22"/>
  <c r="G27" i="22"/>
  <c r="I60" i="22"/>
  <c r="K63" i="22"/>
  <c r="C69" i="22"/>
  <c r="E72" i="22"/>
  <c r="G75" i="22"/>
  <c r="I78" i="22"/>
  <c r="K81" i="22"/>
  <c r="C87" i="22"/>
  <c r="E90" i="22"/>
  <c r="G93" i="22"/>
  <c r="I96" i="22"/>
  <c r="K99" i="22"/>
  <c r="C105" i="22"/>
  <c r="E108" i="22"/>
  <c r="G111" i="22"/>
  <c r="I114" i="22"/>
  <c r="K117" i="22"/>
  <c r="C126" i="22"/>
  <c r="E123" i="22"/>
  <c r="G129" i="22"/>
  <c r="I132" i="22"/>
  <c r="K135" i="22"/>
  <c r="I59" i="22"/>
  <c r="K80" i="22"/>
  <c r="C122" i="22"/>
  <c r="C59" i="28"/>
  <c r="E80" i="28"/>
  <c r="G98" i="28"/>
  <c r="I122" i="28"/>
  <c r="J12" i="22"/>
  <c r="B18" i="22"/>
  <c r="D21" i="22"/>
  <c r="F24" i="22"/>
  <c r="H27" i="22"/>
  <c r="J60" i="22"/>
  <c r="B66" i="22"/>
  <c r="D69" i="22"/>
  <c r="F72" i="22"/>
  <c r="H75" i="22"/>
  <c r="J78" i="22"/>
  <c r="B84" i="22"/>
  <c r="D87" i="22"/>
  <c r="F90" i="22"/>
  <c r="H93" i="22"/>
  <c r="J96" i="22"/>
  <c r="B102" i="22"/>
  <c r="D105" i="22"/>
  <c r="F108" i="22"/>
  <c r="H111" i="22"/>
  <c r="J114" i="22"/>
  <c r="B120" i="22"/>
  <c r="D126" i="22"/>
  <c r="F123" i="22"/>
  <c r="H129" i="22"/>
  <c r="J132" i="22"/>
  <c r="J59" i="22"/>
  <c r="B98" i="22"/>
  <c r="D122" i="22"/>
  <c r="D59" i="28"/>
  <c r="F80" i="28"/>
  <c r="H98" i="28"/>
  <c r="J122" i="28"/>
  <c r="K12" i="22"/>
  <c r="C18" i="22"/>
  <c r="G24" i="22"/>
  <c r="I27" i="22"/>
  <c r="K60" i="22"/>
  <c r="C66" i="22"/>
  <c r="E69" i="22"/>
  <c r="G72" i="22"/>
  <c r="I75" i="22"/>
  <c r="K78" i="22"/>
  <c r="C84" i="22"/>
  <c r="E87" i="22"/>
  <c r="G90" i="22"/>
  <c r="I93" i="22"/>
  <c r="K96" i="22"/>
  <c r="C102" i="22"/>
  <c r="E105" i="22"/>
  <c r="G108" i="22"/>
  <c r="I111" i="22"/>
  <c r="K114" i="22"/>
  <c r="C120" i="22"/>
  <c r="E126" i="22"/>
  <c r="G123" i="22"/>
  <c r="I129" i="22"/>
  <c r="K132" i="22"/>
  <c r="K59" i="22"/>
  <c r="C98" i="22"/>
  <c r="E122" i="22"/>
  <c r="E59" i="28"/>
  <c r="G80" i="28"/>
  <c r="I98" i="28"/>
  <c r="K122" i="28"/>
  <c r="B15" i="22"/>
  <c r="D18" i="22"/>
  <c r="F21" i="22"/>
  <c r="H24" i="22"/>
  <c r="J27" i="22"/>
  <c r="B63" i="22"/>
  <c r="D66" i="22"/>
  <c r="F69" i="22"/>
  <c r="H72" i="22"/>
  <c r="J75" i="22"/>
  <c r="B81" i="22"/>
  <c r="D84" i="22"/>
  <c r="F87" i="22"/>
  <c r="H90" i="22"/>
  <c r="J93" i="22"/>
  <c r="B99" i="22"/>
  <c r="D102" i="22"/>
  <c r="F105" i="22"/>
  <c r="H108" i="22"/>
  <c r="J111" i="22"/>
  <c r="B117" i="22"/>
  <c r="D120" i="22"/>
  <c r="F126" i="22"/>
  <c r="H123" i="22"/>
  <c r="J129" i="22"/>
  <c r="B135" i="22"/>
  <c r="B80" i="22"/>
  <c r="D98" i="22"/>
  <c r="F122" i="22"/>
  <c r="F59" i="28"/>
  <c r="H80" i="28"/>
  <c r="J98" i="28"/>
  <c r="C15" i="22"/>
  <c r="E18" i="22"/>
  <c r="G21" i="22"/>
  <c r="I24" i="22"/>
  <c r="K27" i="22"/>
  <c r="C63" i="22"/>
  <c r="E66" i="22"/>
  <c r="G69" i="22"/>
  <c r="I72" i="22"/>
  <c r="K75" i="22"/>
  <c r="C81" i="22"/>
  <c r="E84" i="22"/>
  <c r="G87" i="22"/>
  <c r="I90" i="22"/>
  <c r="K93" i="22"/>
  <c r="C99" i="22"/>
  <c r="E102" i="22"/>
  <c r="G105" i="22"/>
  <c r="I108" i="22"/>
  <c r="K111" i="22"/>
  <c r="C117" i="22"/>
  <c r="E120" i="22"/>
  <c r="G126" i="22"/>
  <c r="I123" i="22"/>
  <c r="K129" i="22"/>
  <c r="C135" i="22"/>
  <c r="Y86" i="28"/>
  <c r="AB59" i="22"/>
  <c r="AG62" i="22"/>
  <c r="Y101" i="22"/>
  <c r="AE131" i="22"/>
  <c r="X71" i="22"/>
  <c r="AF104" i="22"/>
  <c r="AA77" i="22"/>
  <c r="AC110" i="22"/>
  <c r="X86" i="28"/>
  <c r="AB113" i="22"/>
  <c r="AB29" i="28"/>
  <c r="AE83" i="22"/>
  <c r="AA116" i="22"/>
  <c r="X11" i="22"/>
  <c r="AA17" i="28"/>
  <c r="AF23" i="28"/>
  <c r="AE17" i="22"/>
  <c r="AB14" i="22"/>
  <c r="AC26" i="22"/>
  <c r="AG17" i="28"/>
  <c r="AB26" i="28"/>
  <c r="AE26" i="22"/>
  <c r="AB17" i="22"/>
  <c r="AB66" i="22"/>
  <c r="AD69" i="22"/>
  <c r="Y110" i="28"/>
  <c r="AG68" i="22"/>
  <c r="AE104" i="22"/>
  <c r="Z77" i="22"/>
  <c r="AB110" i="22"/>
  <c r="AC83" i="22"/>
  <c r="Y116" i="22"/>
  <c r="X38" i="28"/>
  <c r="AD86" i="22"/>
  <c r="X119" i="22"/>
  <c r="AF47" i="28"/>
  <c r="AG89" i="22"/>
  <c r="AG119" i="22"/>
  <c r="Z17" i="28"/>
  <c r="AE23" i="28"/>
  <c r="AD17" i="22"/>
  <c r="AA14" i="22"/>
  <c r="AB26" i="22"/>
  <c r="AF17" i="28"/>
  <c r="AA26" i="28"/>
  <c r="AD26" i="22"/>
  <c r="AA17" i="22"/>
  <c r="AC11" i="22"/>
  <c r="AF72" i="22"/>
  <c r="AB84" i="22"/>
  <c r="AF92" i="28"/>
  <c r="Z65" i="28"/>
  <c r="AC119" i="28"/>
  <c r="AG89" i="28"/>
  <c r="AA62" i="28"/>
  <c r="X113" i="28"/>
  <c r="AB83" i="28"/>
  <c r="AA107" i="28"/>
  <c r="AE77" i="28"/>
  <c r="AC59" i="28"/>
  <c r="Y74" i="22"/>
  <c r="AC107" i="22"/>
  <c r="Z113" i="22"/>
  <c r="AD134" i="28"/>
  <c r="AC86" i="22"/>
  <c r="AG116" i="22"/>
  <c r="Z47" i="28"/>
  <c r="AF89" i="22"/>
  <c r="AF119" i="22"/>
  <c r="AF92" i="22"/>
  <c r="AE125" i="22"/>
  <c r="Y17" i="28"/>
  <c r="AB20" i="28"/>
  <c r="AG26" i="28"/>
  <c r="AG20" i="22"/>
  <c r="AA20" i="22"/>
  <c r="AC14" i="28"/>
  <c r="X23" i="28"/>
  <c r="Z11" i="28"/>
  <c r="AF20" i="22"/>
  <c r="AA23" i="22"/>
  <c r="X78" i="22"/>
  <c r="AD87" i="22"/>
  <c r="Z102" i="22"/>
  <c r="AB11" i="22"/>
  <c r="AF90" i="22"/>
  <c r="AB105" i="22"/>
  <c r="AD108" i="22"/>
  <c r="AF111" i="22"/>
  <c r="AG135" i="22"/>
  <c r="AE96" i="22"/>
  <c r="AC27" i="22"/>
  <c r="AA24" i="22"/>
  <c r="Y21" i="22"/>
  <c r="AG15" i="22"/>
  <c r="AE12" i="22"/>
  <c r="AG132" i="22"/>
  <c r="AE129" i="22"/>
  <c r="AC126" i="22"/>
  <c r="Y120" i="22"/>
  <c r="AG114" i="22"/>
  <c r="AE111" i="22"/>
  <c r="AC108" i="22"/>
  <c r="AA105" i="22"/>
  <c r="Y102" i="22"/>
  <c r="AG93" i="22"/>
  <c r="AE90" i="22"/>
  <c r="AC87" i="22"/>
  <c r="AA84" i="22"/>
  <c r="AG75" i="22"/>
  <c r="AE72" i="22"/>
  <c r="AC69" i="22"/>
  <c r="AA66" i="22"/>
  <c r="Y63" i="22"/>
  <c r="AF135" i="22"/>
  <c r="AD96" i="22"/>
  <c r="AB27" i="22"/>
  <c r="Z24" i="22"/>
  <c r="X21" i="22"/>
  <c r="AF15" i="22"/>
  <c r="AD12" i="22"/>
  <c r="AF132" i="22"/>
  <c r="AD129" i="22"/>
  <c r="AB126" i="22"/>
  <c r="X120" i="22"/>
  <c r="AF114" i="22"/>
  <c r="AD111" i="22"/>
  <c r="AB108" i="22"/>
  <c r="Z105" i="22"/>
  <c r="X102" i="22"/>
  <c r="AF93" i="22"/>
  <c r="AD90" i="22"/>
  <c r="AB87" i="22"/>
  <c r="Z84" i="22"/>
  <c r="AF75" i="22"/>
  <c r="AD72" i="22"/>
  <c r="AB69" i="22"/>
  <c r="Z66" i="22"/>
  <c r="X63" i="22"/>
  <c r="AE135" i="22"/>
  <c r="AC96" i="22"/>
  <c r="AA27" i="22"/>
  <c r="Y24" i="22"/>
  <c r="AG18" i="22"/>
  <c r="AE15" i="22"/>
  <c r="AC12" i="22"/>
  <c r="AE132" i="22"/>
  <c r="AC129" i="22"/>
  <c r="AA126" i="22"/>
  <c r="AG117" i="22"/>
  <c r="AE114" i="22"/>
  <c r="AC111" i="22"/>
  <c r="AA108" i="22"/>
  <c r="Y105" i="22"/>
  <c r="AE93" i="22"/>
  <c r="AC90" i="22"/>
  <c r="AA87" i="22"/>
  <c r="Y84" i="22"/>
  <c r="AG78" i="22"/>
  <c r="AE75" i="22"/>
  <c r="AC72" i="22"/>
  <c r="AA69" i="22"/>
  <c r="Y66" i="22"/>
  <c r="AG60" i="22"/>
  <c r="AD135" i="22"/>
  <c r="AB96" i="22"/>
  <c r="Z27" i="22"/>
  <c r="X24" i="22"/>
  <c r="AF18" i="22"/>
  <c r="AD15" i="22"/>
  <c r="AB12" i="22"/>
  <c r="AD132" i="22"/>
  <c r="AB129" i="22"/>
  <c r="Z126" i="22"/>
  <c r="AF117" i="22"/>
  <c r="AD114" i="22"/>
  <c r="AB111" i="22"/>
  <c r="Z108" i="22"/>
  <c r="X105" i="22"/>
  <c r="AD93" i="22"/>
  <c r="AB90" i="22"/>
  <c r="Z87" i="22"/>
  <c r="X84" i="22"/>
  <c r="AF78" i="22"/>
  <c r="AD75" i="22"/>
  <c r="AB72" i="22"/>
  <c r="Z69" i="22"/>
  <c r="X66" i="22"/>
  <c r="AF60" i="22"/>
  <c r="AC135" i="22"/>
  <c r="AA96" i="22"/>
  <c r="Y27" i="22"/>
  <c r="AG21" i="22"/>
  <c r="AE18" i="22"/>
  <c r="AC15" i="22"/>
  <c r="AA12" i="22"/>
  <c r="AC132" i="22"/>
  <c r="AA129" i="22"/>
  <c r="Y126" i="22"/>
  <c r="AG120" i="22"/>
  <c r="AE117" i="22"/>
  <c r="AC114" i="22"/>
  <c r="AA111" i="22"/>
  <c r="Y108" i="22"/>
  <c r="AG102" i="22"/>
  <c r="AC93" i="22"/>
  <c r="AA90" i="22"/>
  <c r="Y87" i="22"/>
  <c r="AE78" i="22"/>
  <c r="AC75" i="22"/>
  <c r="AA72" i="22"/>
  <c r="Y69" i="22"/>
  <c r="AG63" i="22"/>
  <c r="AE60" i="22"/>
  <c r="AB135" i="22"/>
  <c r="Z96" i="22"/>
  <c r="X27" i="22"/>
  <c r="AF21" i="22"/>
  <c r="AD18" i="22"/>
  <c r="AB15" i="22"/>
  <c r="Z12" i="22"/>
  <c r="AB132" i="22"/>
  <c r="Z129" i="22"/>
  <c r="X126" i="22"/>
  <c r="AF120" i="22"/>
  <c r="AD117" i="22"/>
  <c r="AB114" i="22"/>
  <c r="Z111" i="22"/>
  <c r="X108" i="22"/>
  <c r="AF102" i="22"/>
  <c r="AB93" i="22"/>
  <c r="Z90" i="22"/>
  <c r="X87" i="22"/>
  <c r="AD78" i="22"/>
  <c r="AB75" i="22"/>
  <c r="Z72" i="22"/>
  <c r="X69" i="22"/>
  <c r="AF63" i="22"/>
  <c r="AD60" i="22"/>
  <c r="AA135" i="22"/>
  <c r="Y96" i="22"/>
  <c r="AG24" i="22"/>
  <c r="AE21" i="22"/>
  <c r="AC18" i="22"/>
  <c r="AA15" i="22"/>
  <c r="Y12" i="22"/>
  <c r="AA132" i="22"/>
  <c r="Y129" i="22"/>
  <c r="AE120" i="22"/>
  <c r="AC117" i="22"/>
  <c r="AA114" i="22"/>
  <c r="Y111" i="22"/>
  <c r="AG105" i="22"/>
  <c r="AE102" i="22"/>
  <c r="AA93" i="22"/>
  <c r="Y90" i="22"/>
  <c r="AG84" i="22"/>
  <c r="AC78" i="22"/>
  <c r="AA75" i="22"/>
  <c r="Y72" i="22"/>
  <c r="AG66" i="22"/>
  <c r="AE63" i="22"/>
  <c r="AC60" i="22"/>
  <c r="Z135" i="22"/>
  <c r="X96" i="22"/>
  <c r="AF24" i="22"/>
  <c r="AD21" i="22"/>
  <c r="AB18" i="22"/>
  <c r="Z15" i="22"/>
  <c r="X12" i="22"/>
  <c r="Z132" i="22"/>
  <c r="X129" i="22"/>
  <c r="AD120" i="22"/>
  <c r="AB117" i="22"/>
  <c r="Z114" i="22"/>
  <c r="X111" i="22"/>
  <c r="AF105" i="22"/>
  <c r="AD102" i="22"/>
  <c r="Z93" i="22"/>
  <c r="X90" i="22"/>
  <c r="AF84" i="22"/>
  <c r="AB78" i="22"/>
  <c r="Z75" i="22"/>
  <c r="X72" i="22"/>
  <c r="AF66" i="22"/>
  <c r="AD63" i="22"/>
  <c r="AB60" i="22"/>
  <c r="Y135" i="22"/>
  <c r="AG27" i="22"/>
  <c r="AE24" i="22"/>
  <c r="AC21" i="22"/>
  <c r="AA18" i="22"/>
  <c r="Y15" i="22"/>
  <c r="Y132" i="22"/>
  <c r="AG126" i="22"/>
  <c r="AC120" i="22"/>
  <c r="AA117" i="22"/>
  <c r="Y114" i="22"/>
  <c r="AG108" i="22"/>
  <c r="AE105" i="22"/>
  <c r="AC102" i="22"/>
  <c r="Y93" i="22"/>
  <c r="AG87" i="22"/>
  <c r="AE84" i="22"/>
  <c r="AA78" i="22"/>
  <c r="Y75" i="22"/>
  <c r="AG69" i="22"/>
  <c r="AE66" i="22"/>
  <c r="AC63" i="22"/>
  <c r="AA60" i="22"/>
  <c r="X135" i="22"/>
  <c r="AF27" i="22"/>
  <c r="AD24" i="22"/>
  <c r="AB21" i="22"/>
  <c r="Z18" i="22"/>
  <c r="X15" i="22"/>
  <c r="X132" i="22"/>
  <c r="AF126" i="22"/>
  <c r="AB120" i="22"/>
  <c r="Z117" i="22"/>
  <c r="X114" i="22"/>
  <c r="AF108" i="22"/>
  <c r="AD105" i="22"/>
  <c r="AB102" i="22"/>
  <c r="X93" i="22"/>
  <c r="AF87" i="22"/>
  <c r="AD84" i="22"/>
  <c r="Z78" i="22"/>
  <c r="X75" i="22"/>
  <c r="AF69" i="22"/>
  <c r="AD66" i="22"/>
  <c r="AB63" i="22"/>
  <c r="Z60" i="22"/>
  <c r="AG96" i="22"/>
  <c r="AE27" i="22"/>
  <c r="AC24" i="22"/>
  <c r="AA21" i="22"/>
  <c r="Y18" i="22"/>
  <c r="AG12" i="22"/>
  <c r="AG129" i="22"/>
  <c r="AE126" i="22"/>
  <c r="AA120" i="22"/>
  <c r="Y117" i="22"/>
  <c r="AG111" i="22"/>
  <c r="AE108" i="22"/>
  <c r="AC105" i="22"/>
  <c r="AA102" i="22"/>
  <c r="AG90" i="22"/>
  <c r="AE87" i="22"/>
  <c r="AC84" i="22"/>
  <c r="Y78" i="22"/>
  <c r="AG72" i="22"/>
  <c r="AE69" i="22"/>
  <c r="AC66" i="22"/>
  <c r="AA63" i="22"/>
  <c r="Y60" i="22"/>
  <c r="X117" i="22"/>
  <c r="AD126" i="22"/>
  <c r="X18" i="22"/>
  <c r="Z120" i="22"/>
  <c r="AF129" i="22"/>
  <c r="Z21" i="22"/>
  <c r="X23" i="22"/>
  <c r="AF14" i="28"/>
  <c r="AA23" i="28"/>
  <c r="AC11" i="28"/>
  <c r="AB24" i="22"/>
  <c r="X60" i="22"/>
  <c r="AD27" i="22"/>
  <c r="AG83" i="28"/>
  <c r="AD59" i="22"/>
  <c r="AF107" i="28"/>
  <c r="X59" i="28"/>
  <c r="AG104" i="28"/>
  <c r="AA77" i="28"/>
  <c r="AG59" i="28"/>
  <c r="X104" i="28"/>
  <c r="AB74" i="28"/>
  <c r="AE131" i="28"/>
  <c r="Y101" i="28"/>
  <c r="AC71" i="28"/>
  <c r="Z125" i="28"/>
  <c r="AD92" i="28"/>
  <c r="X65" i="28"/>
  <c r="AC116" i="28"/>
  <c r="AG86" i="28"/>
  <c r="AG128" i="22"/>
  <c r="X68" i="22"/>
  <c r="X104" i="22"/>
  <c r="AD134" i="22"/>
  <c r="AA74" i="22"/>
  <c r="AE107" i="22"/>
  <c r="AB77" i="22"/>
  <c r="AD110" i="22"/>
  <c r="AC113" i="22"/>
  <c r="AC23" i="22"/>
  <c r="Y14" i="28"/>
  <c r="AD20" i="28"/>
  <c r="AF11" i="28"/>
  <c r="AG26" i="22"/>
  <c r="AC20" i="22"/>
  <c r="AE14" i="28"/>
  <c r="Z23" i="28"/>
  <c r="AB11" i="28"/>
  <c r="AF26" i="22"/>
  <c r="Z63" i="22"/>
  <c r="AF96" i="22"/>
  <c r="U29" i="28"/>
  <c r="T104" i="28"/>
  <c r="P128" i="22"/>
  <c r="R62" i="28"/>
  <c r="T83" i="22"/>
  <c r="R44" i="28"/>
  <c r="M35" i="28"/>
  <c r="V56" i="28"/>
  <c r="O32" i="28"/>
  <c r="O83" i="28"/>
  <c r="R107" i="22"/>
  <c r="P53" i="28"/>
  <c r="P104" i="28"/>
  <c r="V59" i="28"/>
  <c r="M65" i="22"/>
  <c r="M119" i="28"/>
  <c r="M65" i="28"/>
  <c r="R92" i="22"/>
  <c r="N35" i="28"/>
  <c r="P89" i="28"/>
  <c r="M59" i="28"/>
  <c r="O92" i="22"/>
  <c r="Q44" i="28"/>
  <c r="M89" i="28"/>
  <c r="O77" i="22"/>
  <c r="S32" i="28"/>
  <c r="T125" i="22"/>
  <c r="S68" i="22"/>
  <c r="S125" i="28"/>
  <c r="P83" i="22"/>
  <c r="R35" i="28"/>
  <c r="R86" i="28"/>
  <c r="V119" i="28"/>
  <c r="O89" i="22"/>
  <c r="P134" i="22"/>
  <c r="M26" i="22"/>
  <c r="O17" i="22"/>
  <c r="T20" i="22"/>
  <c r="M11" i="28"/>
  <c r="Q26" i="28"/>
  <c r="S20" i="28"/>
  <c r="M17" i="28"/>
  <c r="R131" i="22"/>
  <c r="N74" i="28"/>
  <c r="P95" i="22"/>
  <c r="N56" i="28"/>
  <c r="O56" i="28"/>
  <c r="R65" i="22"/>
  <c r="T65" i="22"/>
  <c r="U74" i="22"/>
  <c r="M29" i="28"/>
  <c r="T92" i="22"/>
  <c r="N50" i="28"/>
  <c r="N101" i="28"/>
  <c r="U113" i="28"/>
  <c r="P89" i="22"/>
  <c r="V29" i="28"/>
  <c r="N86" i="28"/>
  <c r="M89" i="22"/>
  <c r="S29" i="28"/>
  <c r="U83" i="28"/>
  <c r="V125" i="22"/>
  <c r="M74" i="22"/>
  <c r="Q29" i="28"/>
  <c r="M74" i="28"/>
  <c r="R119" i="22"/>
  <c r="Q65" i="22"/>
  <c r="Q119" i="28"/>
  <c r="P32" i="28"/>
  <c r="R134" i="28"/>
  <c r="R23" i="22"/>
  <c r="N17" i="22"/>
  <c r="T17" i="22"/>
  <c r="Q11" i="28"/>
  <c r="P26" i="28"/>
  <c r="R20" i="28"/>
  <c r="V14" i="28"/>
  <c r="P29" i="28"/>
  <c r="N92" i="28"/>
  <c r="Q113" i="22"/>
  <c r="M53" i="28"/>
  <c r="V128" i="28"/>
  <c r="T134" i="22"/>
  <c r="T83" i="28"/>
  <c r="V104" i="22"/>
  <c r="T62" i="22"/>
  <c r="Q74" i="22"/>
  <c r="N77" i="22"/>
  <c r="P77" i="22"/>
  <c r="R125" i="22"/>
  <c r="S71" i="22"/>
  <c r="U131" i="28"/>
  <c r="U74" i="28"/>
  <c r="R89" i="22"/>
  <c r="V44" i="28"/>
  <c r="V95" i="28"/>
  <c r="P125" i="22"/>
  <c r="S110" i="28"/>
  <c r="O59" i="22"/>
  <c r="T134" i="28"/>
  <c r="R59" i="22"/>
  <c r="U83" i="22"/>
  <c r="Q134" i="28"/>
  <c r="T119" i="22"/>
  <c r="U68" i="22"/>
  <c r="O134" i="28"/>
  <c r="U68" i="28"/>
  <c r="P116" i="22"/>
  <c r="O62" i="22"/>
  <c r="S104" i="28"/>
  <c r="S59" i="28"/>
  <c r="V74" i="22"/>
  <c r="N29" i="28"/>
  <c r="T71" i="28"/>
  <c r="N38" i="28"/>
  <c r="M68" i="28"/>
  <c r="O134" i="22"/>
  <c r="Q23" i="22"/>
  <c r="M17" i="22"/>
  <c r="T14" i="22"/>
  <c r="P11" i="28"/>
  <c r="O26" i="28"/>
  <c r="Q20" i="28"/>
  <c r="T14" i="28"/>
  <c r="P23" i="22"/>
  <c r="O14" i="22"/>
  <c r="U11" i="22"/>
  <c r="O11" i="28"/>
  <c r="U23" i="28"/>
  <c r="P20" i="28"/>
  <c r="S14" i="28"/>
  <c r="U56" i="28"/>
  <c r="Q119" i="22"/>
  <c r="R68" i="22"/>
  <c r="N116" i="28"/>
  <c r="P65" i="28"/>
  <c r="M11" i="22"/>
  <c r="O23" i="22"/>
  <c r="N14" i="22"/>
  <c r="U26" i="22"/>
  <c r="N11" i="28"/>
  <c r="T23" i="28"/>
  <c r="O20" i="28"/>
  <c r="O14" i="28"/>
  <c r="M125" i="28"/>
  <c r="R11" i="22"/>
  <c r="N23" i="22"/>
  <c r="M14" i="22"/>
  <c r="U23" i="22"/>
  <c r="R11" i="28"/>
  <c r="S23" i="28"/>
  <c r="N20" i="28"/>
  <c r="N14" i="28"/>
  <c r="M113" i="22"/>
  <c r="R77" i="22"/>
  <c r="S134" i="28"/>
  <c r="Q11" i="22"/>
  <c r="P20" i="22"/>
  <c r="S11" i="22"/>
  <c r="U20" i="22"/>
  <c r="V11" i="28"/>
  <c r="R23" i="28"/>
  <c r="M20" i="28"/>
  <c r="M14" i="28"/>
  <c r="N89" i="22"/>
  <c r="U125" i="22"/>
  <c r="O38" i="28"/>
  <c r="P11" i="22"/>
  <c r="O20" i="22"/>
  <c r="S26" i="22"/>
  <c r="U17" i="22"/>
  <c r="V26" i="28"/>
  <c r="Q23" i="28"/>
  <c r="V17" i="28"/>
  <c r="S135" i="22"/>
  <c r="Q132" i="22"/>
  <c r="O129" i="22"/>
  <c r="M126" i="22"/>
  <c r="U120" i="22"/>
  <c r="S117" i="22"/>
  <c r="Q114" i="22"/>
  <c r="O111" i="22"/>
  <c r="M108" i="22"/>
  <c r="U102" i="22"/>
  <c r="Q96" i="22"/>
  <c r="O93" i="22"/>
  <c r="M90" i="22"/>
  <c r="U84" i="22"/>
  <c r="Q78" i="22"/>
  <c r="O75" i="22"/>
  <c r="M72" i="22"/>
  <c r="U66" i="22"/>
  <c r="S63" i="22"/>
  <c r="Q60" i="22"/>
  <c r="O27" i="22"/>
  <c r="M24" i="22"/>
  <c r="U18" i="22"/>
  <c r="S15" i="22"/>
  <c r="N12" i="22"/>
  <c r="R135" i="22"/>
  <c r="P132" i="22"/>
  <c r="N129" i="22"/>
  <c r="T120" i="22"/>
  <c r="R117" i="22"/>
  <c r="P114" i="22"/>
  <c r="N111" i="22"/>
  <c r="V105" i="22"/>
  <c r="T102" i="22"/>
  <c r="P96" i="22"/>
  <c r="N93" i="22"/>
  <c r="V87" i="22"/>
  <c r="T84" i="22"/>
  <c r="P78" i="22"/>
  <c r="N75" i="22"/>
  <c r="V69" i="22"/>
  <c r="T66" i="22"/>
  <c r="R63" i="22"/>
  <c r="P60" i="22"/>
  <c r="N27" i="22"/>
  <c r="V21" i="22"/>
  <c r="T18" i="22"/>
  <c r="R15" i="22"/>
  <c r="O12" i="22"/>
  <c r="Q135" i="22"/>
  <c r="O132" i="22"/>
  <c r="M129" i="22"/>
  <c r="S120" i="22"/>
  <c r="Q117" i="22"/>
  <c r="O114" i="22"/>
  <c r="M111" i="22"/>
  <c r="U105" i="22"/>
  <c r="S102" i="22"/>
  <c r="O96" i="22"/>
  <c r="M93" i="22"/>
  <c r="U87" i="22"/>
  <c r="S84" i="22"/>
  <c r="O78" i="22"/>
  <c r="M75" i="22"/>
  <c r="U69" i="22"/>
  <c r="S66" i="22"/>
  <c r="Q63" i="22"/>
  <c r="O60" i="22"/>
  <c r="M27" i="22"/>
  <c r="U21" i="22"/>
  <c r="S18" i="22"/>
  <c r="Q15" i="22"/>
  <c r="P12" i="22"/>
  <c r="P135" i="22"/>
  <c r="N132" i="22"/>
  <c r="V126" i="22"/>
  <c r="R120" i="22"/>
  <c r="P117" i="22"/>
  <c r="N114" i="22"/>
  <c r="V108" i="22"/>
  <c r="T105" i="22"/>
  <c r="R102" i="22"/>
  <c r="N96" i="22"/>
  <c r="V90" i="22"/>
  <c r="T87" i="22"/>
  <c r="R84" i="22"/>
  <c r="N78" i="22"/>
  <c r="V72" i="22"/>
  <c r="T69" i="22"/>
  <c r="R66" i="22"/>
  <c r="P63" i="22"/>
  <c r="N60" i="22"/>
  <c r="V24" i="22"/>
  <c r="T21" i="22"/>
  <c r="R18" i="22"/>
  <c r="P15" i="22"/>
  <c r="Q12" i="22"/>
  <c r="O135" i="22"/>
  <c r="M132" i="22"/>
  <c r="U126" i="22"/>
  <c r="Q120" i="22"/>
  <c r="O117" i="22"/>
  <c r="M114" i="22"/>
  <c r="U108" i="22"/>
  <c r="S105" i="22"/>
  <c r="Q102" i="22"/>
  <c r="M96" i="22"/>
  <c r="U90" i="22"/>
  <c r="S87" i="22"/>
  <c r="Q84" i="22"/>
  <c r="M78" i="22"/>
  <c r="U72" i="22"/>
  <c r="S69" i="22"/>
  <c r="Q66" i="22"/>
  <c r="O63" i="22"/>
  <c r="M60" i="22"/>
  <c r="U24" i="22"/>
  <c r="S21" i="22"/>
  <c r="Q18" i="22"/>
  <c r="O15" i="22"/>
  <c r="M12" i="22"/>
  <c r="N135" i="22"/>
  <c r="V129" i="22"/>
  <c r="T126" i="22"/>
  <c r="P120" i="22"/>
  <c r="N117" i="22"/>
  <c r="V111" i="22"/>
  <c r="T108" i="22"/>
  <c r="R105" i="22"/>
  <c r="P102" i="22"/>
  <c r="V93" i="22"/>
  <c r="T90" i="22"/>
  <c r="R87" i="22"/>
  <c r="P84" i="22"/>
  <c r="V75" i="22"/>
  <c r="T72" i="22"/>
  <c r="R69" i="22"/>
  <c r="P66" i="22"/>
  <c r="N63" i="22"/>
  <c r="V27" i="22"/>
  <c r="T24" i="22"/>
  <c r="R21" i="22"/>
  <c r="P18" i="22"/>
  <c r="N15" i="22"/>
  <c r="M135" i="22"/>
  <c r="U129" i="22"/>
  <c r="S126" i="22"/>
  <c r="O120" i="22"/>
  <c r="M117" i="22"/>
  <c r="U111" i="22"/>
  <c r="S108" i="22"/>
  <c r="Q105" i="22"/>
  <c r="O102" i="22"/>
  <c r="U93" i="22"/>
  <c r="S90" i="22"/>
  <c r="Q87" i="22"/>
  <c r="O84" i="22"/>
  <c r="U75" i="22"/>
  <c r="S72" i="22"/>
  <c r="Q69" i="22"/>
  <c r="O66" i="22"/>
  <c r="M63" i="22"/>
  <c r="U27" i="22"/>
  <c r="S24" i="22"/>
  <c r="Q21" i="22"/>
  <c r="O18" i="22"/>
  <c r="M15" i="22"/>
  <c r="V132" i="22"/>
  <c r="T129" i="22"/>
  <c r="R126" i="22"/>
  <c r="N120" i="22"/>
  <c r="V114" i="22"/>
  <c r="T111" i="22"/>
  <c r="R108" i="22"/>
  <c r="P105" i="22"/>
  <c r="N102" i="22"/>
  <c r="V96" i="22"/>
  <c r="T93" i="22"/>
  <c r="R90" i="22"/>
  <c r="P87" i="22"/>
  <c r="N84" i="22"/>
  <c r="V78" i="22"/>
  <c r="T75" i="22"/>
  <c r="R72" i="22"/>
  <c r="P69" i="22"/>
  <c r="N66" i="22"/>
  <c r="V60" i="22"/>
  <c r="T27" i="22"/>
  <c r="R24" i="22"/>
  <c r="P21" i="22"/>
  <c r="N18" i="22"/>
  <c r="V12" i="22"/>
  <c r="U132" i="22"/>
  <c r="S129" i="22"/>
  <c r="Q126" i="22"/>
  <c r="M120" i="22"/>
  <c r="U114" i="22"/>
  <c r="S111" i="22"/>
  <c r="Q108" i="22"/>
  <c r="O105" i="22"/>
  <c r="M102" i="22"/>
  <c r="U96" i="22"/>
  <c r="S93" i="22"/>
  <c r="Q90" i="22"/>
  <c r="O87" i="22"/>
  <c r="M84" i="22"/>
  <c r="U78" i="22"/>
  <c r="S75" i="22"/>
  <c r="Q72" i="22"/>
  <c r="O69" i="22"/>
  <c r="M66" i="22"/>
  <c r="U60" i="22"/>
  <c r="S27" i="22"/>
  <c r="Q24" i="22"/>
  <c r="O21" i="22"/>
  <c r="M18" i="22"/>
  <c r="U12" i="22"/>
  <c r="V135" i="22"/>
  <c r="T132" i="22"/>
  <c r="R129" i="22"/>
  <c r="P126" i="22"/>
  <c r="V117" i="22"/>
  <c r="T114" i="22"/>
  <c r="R111" i="22"/>
  <c r="P108" i="22"/>
  <c r="N105" i="22"/>
  <c r="T96" i="22"/>
  <c r="R93" i="22"/>
  <c r="P90" i="22"/>
  <c r="N87" i="22"/>
  <c r="T78" i="22"/>
  <c r="R75" i="22"/>
  <c r="P72" i="22"/>
  <c r="N69" i="22"/>
  <c r="V63" i="22"/>
  <c r="T60" i="22"/>
  <c r="R27" i="22"/>
  <c r="P24" i="22"/>
  <c r="N21" i="22"/>
  <c r="V15" i="22"/>
  <c r="T12" i="22"/>
  <c r="U135" i="22"/>
  <c r="S132" i="22"/>
  <c r="Q129" i="22"/>
  <c r="O126" i="22"/>
  <c r="U117" i="22"/>
  <c r="S114" i="22"/>
  <c r="Q111" i="22"/>
  <c r="O108" i="22"/>
  <c r="M105" i="22"/>
  <c r="S96" i="22"/>
  <c r="Q93" i="22"/>
  <c r="O90" i="22"/>
  <c r="M87" i="22"/>
  <c r="S78" i="22"/>
  <c r="Q75" i="22"/>
  <c r="O72" i="22"/>
  <c r="M69" i="22"/>
  <c r="U63" i="22"/>
  <c r="S60" i="22"/>
  <c r="Q27" i="22"/>
  <c r="O24" i="22"/>
  <c r="M21" i="22"/>
  <c r="U15" i="22"/>
  <c r="S12" i="22"/>
  <c r="T135" i="22"/>
  <c r="R132" i="22"/>
  <c r="P129" i="22"/>
  <c r="N126" i="22"/>
  <c r="V120" i="22"/>
  <c r="T117" i="22"/>
  <c r="R114" i="22"/>
  <c r="P111" i="22"/>
  <c r="N108" i="22"/>
  <c r="V102" i="22"/>
  <c r="R96" i="22"/>
  <c r="P93" i="22"/>
  <c r="N90" i="22"/>
  <c r="V84" i="22"/>
  <c r="R78" i="22"/>
  <c r="P75" i="22"/>
  <c r="N72" i="22"/>
  <c r="V66" i="22"/>
  <c r="T63" i="22"/>
  <c r="R60" i="22"/>
  <c r="P27" i="22"/>
  <c r="N24" i="22"/>
  <c r="V18" i="22"/>
  <c r="T15" i="22"/>
  <c r="R12" i="22"/>
  <c r="U14" i="28"/>
  <c r="P17" i="22"/>
  <c r="N17" i="28"/>
  <c r="P14" i="28"/>
  <c r="R17" i="28"/>
  <c r="T20" i="28"/>
  <c r="V23" i="28"/>
  <c r="U11" i="28"/>
  <c r="V23" i="22"/>
  <c r="T23" i="22"/>
  <c r="P14" i="22"/>
  <c r="Q20" i="22"/>
  <c r="Q26" i="22"/>
  <c r="R101" i="22"/>
  <c r="M131" i="22"/>
  <c r="Q110" i="28"/>
  <c r="V89" i="22"/>
  <c r="V128" i="22"/>
  <c r="P110" i="28"/>
  <c r="V74" i="28"/>
  <c r="P119" i="28"/>
  <c r="T56" i="28"/>
  <c r="Q65" i="28"/>
  <c r="U107" i="28"/>
  <c r="O47" i="28"/>
  <c r="S86" i="22"/>
  <c r="R59" i="28"/>
  <c r="O77" i="28"/>
  <c r="S119" i="28"/>
  <c r="O59" i="28"/>
  <c r="Q95" i="28"/>
  <c r="U32" i="28"/>
  <c r="O74" i="22"/>
  <c r="T116" i="22"/>
  <c r="P59" i="22"/>
  <c r="P38" i="28"/>
  <c r="T77" i="22"/>
  <c r="O125" i="22"/>
  <c r="Q89" i="28"/>
  <c r="U134" i="28"/>
  <c r="O68" i="22"/>
  <c r="S110" i="22"/>
  <c r="T74" i="28"/>
  <c r="N119" i="28"/>
  <c r="R56" i="28"/>
  <c r="V95" i="22"/>
  <c r="M62" i="28"/>
  <c r="Q104" i="28"/>
  <c r="U41" i="28"/>
  <c r="O83" i="22"/>
  <c r="N110" i="22"/>
  <c r="V86" i="28"/>
  <c r="N134" i="28"/>
  <c r="U62" i="22"/>
  <c r="N107" i="22"/>
  <c r="Q14" i="28"/>
  <c r="S17" i="28"/>
  <c r="U20" i="28"/>
  <c r="M26" i="28"/>
  <c r="T11" i="28"/>
  <c r="V26" i="22"/>
  <c r="T26" i="22"/>
  <c r="Q14" i="22"/>
  <c r="R20" i="22"/>
  <c r="R26" i="22"/>
  <c r="V38" i="28"/>
  <c r="N125" i="22"/>
  <c r="M125" i="22"/>
  <c r="R125" i="28"/>
  <c r="P101" i="22"/>
  <c r="S68" i="28"/>
  <c r="M113" i="28"/>
  <c r="Q50" i="28"/>
  <c r="U89" i="22"/>
  <c r="U125" i="28"/>
  <c r="S101" i="22"/>
  <c r="S59" i="22"/>
  <c r="M38" i="28"/>
  <c r="Q77" i="22"/>
  <c r="V119" i="22"/>
  <c r="N104" i="28"/>
  <c r="R41" i="28"/>
  <c r="S92" i="28"/>
  <c r="M32" i="28"/>
  <c r="Q71" i="22"/>
  <c r="V113" i="22"/>
  <c r="V77" i="28"/>
  <c r="P125" i="28"/>
  <c r="N101" i="22"/>
  <c r="O65" i="28"/>
  <c r="S107" i="28"/>
  <c r="R14" i="28"/>
  <c r="T17" i="28"/>
  <c r="V20" i="28"/>
  <c r="N26" i="28"/>
  <c r="S11" i="28"/>
  <c r="V11" i="22"/>
  <c r="T11" i="22"/>
  <c r="R14" i="22"/>
  <c r="M23" i="22"/>
  <c r="N11" i="22"/>
  <c r="Q110" i="22"/>
  <c r="O89" i="28"/>
  <c r="P110" i="22"/>
  <c r="N89" i="28"/>
  <c r="P83" i="28"/>
  <c r="T128" i="28"/>
  <c r="N62" i="22"/>
  <c r="R104" i="22"/>
  <c r="U71" i="28"/>
  <c r="O116" i="28"/>
  <c r="S53" i="28"/>
  <c r="M95" i="22"/>
  <c r="V59" i="22"/>
  <c r="S83" i="28"/>
  <c r="M131" i="28"/>
  <c r="Q62" i="22"/>
  <c r="U104" i="22"/>
  <c r="U101" i="28"/>
  <c r="O41" i="28"/>
  <c r="V62" i="28"/>
  <c r="P107" i="28"/>
  <c r="T44" i="28"/>
  <c r="N86" i="22"/>
  <c r="U95" i="28"/>
  <c r="O35" i="28"/>
  <c r="S74" i="22"/>
  <c r="N119" i="22"/>
  <c r="N83" i="28"/>
  <c r="R128" i="28"/>
  <c r="P104" i="22"/>
  <c r="Q68" i="28"/>
  <c r="U110" i="28"/>
  <c r="O50" i="28"/>
  <c r="S89" i="22"/>
  <c r="V86" i="22"/>
  <c r="T65" i="28"/>
  <c r="T128" i="22"/>
  <c r="V107" i="28"/>
  <c r="S44" i="28"/>
  <c r="O11" i="22"/>
  <c r="N20" i="22"/>
  <c r="S23" i="22"/>
  <c r="U14" i="22"/>
  <c r="U26" i="28"/>
  <c r="P23" i="28"/>
  <c r="U17" i="28"/>
  <c r="U86" i="22"/>
  <c r="O44" i="28"/>
  <c r="O95" i="28"/>
  <c r="O29" i="28"/>
  <c r="V92" i="22"/>
  <c r="N47" i="28"/>
  <c r="V65" i="28"/>
  <c r="N134" i="22"/>
  <c r="P26" i="22"/>
  <c r="M20" i="22"/>
  <c r="S20" i="22"/>
  <c r="V20" i="22"/>
  <c r="T26" i="28"/>
  <c r="O23" i="28"/>
  <c r="Q17" i="28"/>
  <c r="N53" i="28"/>
  <c r="T95" i="28"/>
  <c r="Q59" i="22"/>
  <c r="U50" i="28"/>
  <c r="T59" i="22"/>
  <c r="S83" i="22"/>
  <c r="M41" i="28"/>
  <c r="M92" i="28"/>
  <c r="M77" i="22"/>
  <c r="M134" i="28"/>
  <c r="M77" i="28"/>
  <c r="T89" i="22"/>
  <c r="V41" i="28"/>
  <c r="V92" i="28"/>
  <c r="R77" i="28"/>
  <c r="M68" i="22"/>
  <c r="O26" i="22"/>
  <c r="R17" i="22"/>
  <c r="S17" i="22"/>
  <c r="V17" i="22"/>
  <c r="S26" i="28"/>
  <c r="N23" i="28"/>
  <c r="P17" i="28"/>
</calcChain>
</file>

<file path=xl/sharedStrings.xml><?xml version="1.0" encoding="utf-8"?>
<sst xmlns="http://schemas.openxmlformats.org/spreadsheetml/2006/main" count="881" uniqueCount="141">
  <si>
    <t>Sun</t>
  </si>
  <si>
    <t>Mon</t>
  </si>
  <si>
    <t>Wed</t>
  </si>
  <si>
    <t>Fri</t>
  </si>
  <si>
    <t>Sat</t>
  </si>
  <si>
    <t>Currency</t>
  </si>
  <si>
    <t>Current Week Occupancy (%)</t>
  </si>
  <si>
    <t>Current Week Occupancy Percent Change (%)</t>
  </si>
  <si>
    <t>ISO Code</t>
  </si>
  <si>
    <t>Rate</t>
  </si>
  <si>
    <t>Tues</t>
  </si>
  <si>
    <t>Thur</t>
  </si>
  <si>
    <t>WD</t>
  </si>
  <si>
    <t>WE</t>
  </si>
  <si>
    <t>Total</t>
  </si>
  <si>
    <t>United States</t>
  </si>
  <si>
    <t>USD</t>
  </si>
  <si>
    <t>1.00000000</t>
  </si>
  <si>
    <t xml:space="preserve">Virginia </t>
  </si>
  <si>
    <t>Norfolk/Virginia Beach, VA</t>
  </si>
  <si>
    <t>Richmond/Petersburg, VA</t>
  </si>
  <si>
    <t xml:space="preserve">Virginia Area </t>
  </si>
  <si>
    <t xml:space="preserve">Washington, DC </t>
  </si>
  <si>
    <t xml:space="preserve">Arlington, VA </t>
  </si>
  <si>
    <t>Suburban Virginia Area</t>
  </si>
  <si>
    <t xml:space="preserve">Alexandria, VA </t>
  </si>
  <si>
    <t>Fairfax/Tysons Corner, VA</t>
  </si>
  <si>
    <t>I-95 Fredericksburg, VA</t>
  </si>
  <si>
    <t xml:space="preserve">Dulles Airport Area, VA </t>
  </si>
  <si>
    <t>Williamsburg, VA</t>
  </si>
  <si>
    <t xml:space="preserve">Virginia Beach, VA </t>
  </si>
  <si>
    <t xml:space="preserve">Norfolk/Portsmouth, VA </t>
  </si>
  <si>
    <t>Newport News/Hampton, VA</t>
  </si>
  <si>
    <t xml:space="preserve">Chesapeake/Suffolk, VA </t>
  </si>
  <si>
    <t>Running 28 Day Occupancy (%)</t>
  </si>
  <si>
    <t>Running 28 Day Occupancy Percent Change (%)</t>
  </si>
  <si>
    <t>Current Week ADR</t>
  </si>
  <si>
    <t>Current Week ADR Percent Change (%)</t>
  </si>
  <si>
    <t>Running 28 Day ADR</t>
  </si>
  <si>
    <t>Running 28 Day ADR Percent Change (%)</t>
  </si>
  <si>
    <t>Current Week RevPAR Percent Change (%)</t>
  </si>
  <si>
    <t>Running 28 Day RevPAR</t>
  </si>
  <si>
    <t>Running 28 Day RevPAR Percent Change (%)</t>
  </si>
  <si>
    <t xml:space="preserve">Richmond North/Glen Allen, VA </t>
  </si>
  <si>
    <t>Richmond West/Midlothian, VA</t>
  </si>
  <si>
    <t>Petersburg/Chester, VA</t>
  </si>
  <si>
    <t>Virginia Area</t>
  </si>
  <si>
    <t>Roanoke, VA</t>
  </si>
  <si>
    <t>Charlottesville, VA</t>
  </si>
  <si>
    <t>Bristol/Kingsport, TN</t>
  </si>
  <si>
    <t>Staunton &amp; Harrisonburg, VA</t>
  </si>
  <si>
    <t>Blacksburg &amp; Wytheville, VA</t>
  </si>
  <si>
    <t>Lynchburg, VA</t>
  </si>
  <si>
    <t>Tab 21 - Help</t>
  </si>
  <si>
    <t>Glossary:</t>
  </si>
  <si>
    <t>Frequently Asked Questions (FAQ):</t>
  </si>
  <si>
    <t>Total Week</t>
  </si>
  <si>
    <t>SUN</t>
  </si>
  <si>
    <t>MON</t>
  </si>
  <si>
    <t>TUE</t>
  </si>
  <si>
    <t>WED</t>
  </si>
  <si>
    <t>THU</t>
  </si>
  <si>
    <t>FRI</t>
  </si>
  <si>
    <t>SAT</t>
  </si>
  <si>
    <t>WD Total</t>
  </si>
  <si>
    <t>WE Total</t>
  </si>
  <si>
    <t>Occupancy</t>
  </si>
  <si>
    <t>ADR</t>
  </si>
  <si>
    <t>RevPAR</t>
  </si>
  <si>
    <t>Virginia</t>
  </si>
  <si>
    <t>Virginia Area (non-MSA)</t>
  </si>
  <si>
    <t>Richmond - Petersburg, VA</t>
  </si>
  <si>
    <t>Bristol-Kingsport MSA</t>
  </si>
  <si>
    <t>Central Virginia</t>
  </si>
  <si>
    <t>Chesapeake Bay</t>
  </si>
  <si>
    <t>Coastal Virginia - Eastern Shore</t>
  </si>
  <si>
    <t>Coastal Virginia - Hampton Roads</t>
  </si>
  <si>
    <t>Northern Virginia</t>
  </si>
  <si>
    <t>Shenandoah Valley</t>
  </si>
  <si>
    <t>Southern Virginia</t>
  </si>
  <si>
    <t>Southwest Virginia - Blue Ridge Highlands</t>
  </si>
  <si>
    <t>Southwest Virginia - Heart of Appalachia</t>
  </si>
  <si>
    <t>Virginia Mountains</t>
  </si>
  <si>
    <t>Washington, DC</t>
  </si>
  <si>
    <t>Arlington, VA</t>
  </si>
  <si>
    <t>Alexandria, VA</t>
  </si>
  <si>
    <t>Dulles Airport Area, VA</t>
  </si>
  <si>
    <t>Chesapeake/Suffolk, VA</t>
  </si>
  <si>
    <t>Norfolk/Portsmouth, VA</t>
  </si>
  <si>
    <t>Virginia Beach, VA</t>
  </si>
  <si>
    <t>Richmond North/Glen Allen, VA</t>
  </si>
  <si>
    <t xml:space="preserve">Virginia Tourism Regions. </t>
  </si>
  <si>
    <t>Refer to tabs to the right for STR Submarket Maps</t>
  </si>
  <si>
    <t>Virginia Regional</t>
  </si>
  <si>
    <t>Tab 2 - Weekly Year Over Year Translation Table</t>
  </si>
  <si>
    <t>Tue</t>
  </si>
  <si>
    <t>Thu</t>
  </si>
  <si>
    <t>→</t>
  </si>
  <si>
    <t>This Year</t>
  </si>
  <si>
    <t>Last Year</t>
  </si>
  <si>
    <t>Number of Weekdays:</t>
  </si>
  <si>
    <t>Number of Weekend Days:</t>
  </si>
  <si>
    <t>Current Week RevPAR</t>
  </si>
  <si>
    <t>Update Rolling 28 day period date here.</t>
  </si>
  <si>
    <t>Update Current Week Date Here</t>
  </si>
  <si>
    <t>Richmond CBD, VA</t>
  </si>
  <si>
    <t>Virginia Luxury</t>
  </si>
  <si>
    <t>Virginia Upper Upscale</t>
  </si>
  <si>
    <t>Virginia Upscale</t>
  </si>
  <si>
    <t>Virginia Upper Midscale</t>
  </si>
  <si>
    <t>Virginia Midscale</t>
  </si>
  <si>
    <t>Virginia Economy</t>
  </si>
  <si>
    <t>Luxury</t>
  </si>
  <si>
    <t>Upper Upscale</t>
  </si>
  <si>
    <t>Upscale</t>
  </si>
  <si>
    <t>Upper Midscale</t>
  </si>
  <si>
    <t>Midscale</t>
  </si>
  <si>
    <t>Economy</t>
  </si>
  <si>
    <t>SOURCE: COSTAR REALTY INFORMATION, INC. 
REPUBLICATION OR OTHER RE-USE OF THIS DATA WITHOUT THE EXPRESS WRITTEN PERMISSION OF COSTAR IS STRICTLY PROHIBITED</t>
  </si>
  <si>
    <t>Virginia Class Scales</t>
  </si>
  <si>
    <t>2025 © CoStar Group. This STR Report is a publication of STR, LLC and STR Global, Ltd., CoStar Group companies, and is intended solely for use by paid subscribers. The information in the STR Report is provided on an “as is” and “as available” basis and should not be construed as investment, tax, accounting or legal advice. Reproduction or distribution of this STR Report, in whole or part, without written permission is prohibited and subject to legal action. If you have received this report and are NOT a subscriber to this STR Report, please contact us immediately. Source: 2025 STR, LLC / STR Global, Ltd. trading as "STR".</t>
  </si>
  <si>
    <t>Mar</t>
  </si>
  <si>
    <t>% Change Vs. 2024</t>
  </si>
  <si>
    <t>VTC Defined Tourism Regions</t>
  </si>
  <si>
    <t>STR/CoSTAR Designated Hospitality Markets</t>
  </si>
  <si>
    <t>Friday, Mar 29th</t>
  </si>
  <si>
    <t xml:space="preserve"> - Good Friday</t>
  </si>
  <si>
    <t>Mar / Apr</t>
  </si>
  <si>
    <t>Sunday, Mar 31st</t>
  </si>
  <si>
    <t xml:space="preserve"> - Easter Sunday</t>
  </si>
  <si>
    <t>Apr</t>
  </si>
  <si>
    <t>Sunday, Apr 13th</t>
  </si>
  <si>
    <t xml:space="preserve"> - First Day of Passover</t>
  </si>
  <si>
    <t>Friday, Apr 18th</t>
  </si>
  <si>
    <t>Sunday, Apr 20th</t>
  </si>
  <si>
    <t>Tuesday, Apr 23rd</t>
  </si>
  <si>
    <t>For the Week of April 13, 2025 to April 19, 2025</t>
  </si>
  <si>
    <t>Apr / May</t>
  </si>
  <si>
    <r>
      <t>Note:</t>
    </r>
    <r>
      <rPr>
        <sz val="10"/>
        <rFont val="Arial"/>
      </rPr>
      <t xml:space="preserve"> Weekdays - Sunday through Thursday,  Weekends - Friday and Saturday</t>
    </r>
  </si>
  <si>
    <t>Week of April 13 to April 19, 2025</t>
  </si>
  <si>
    <t>March 23 - April 19, 2025
Rolling-28 Day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</si>
</sst>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0.0"/>
    <numFmt numFmtId="166" formatCode="&quot;$&quot;#,##0.00"/>
    <numFmt numFmtId="167" formatCode="0.0&quot;%&quot;"/>
    <numFmt numFmtId="168" formatCode="0.0%"/>
  </numFmts>
  <fonts count="35" x14ac:knownFonts="1">
    <font>
      <sz val="10"/>
      <name val="Arial"/>
    </font>
    <font>
      <sz val="10"/>
      <name val="Arial"/>
      <family val="2"/>
    </font>
    <font>
      <sz val="10"/>
      <name val="Arial"/>
      <family val="2"/>
    </font>
    <font>
      <sz val="12"/>
      <name val="Arial"/>
      <family val="2"/>
    </font>
    <font>
      <b/>
      <sz val="9"/>
      <name val="Arial"/>
      <family val="2"/>
    </font>
    <font>
      <sz val="9"/>
      <name val="Arial"/>
      <family val="2"/>
    </font>
    <font>
      <b/>
      <sz val="10"/>
      <name val="Arial"/>
      <family val="2"/>
    </font>
    <font>
      <sz val="8"/>
      <name val="Arial"/>
      <family val="2"/>
    </font>
    <font>
      <b/>
      <sz val="10"/>
      <color indexed="9"/>
      <name val="Arial"/>
      <family val="2"/>
    </font>
    <font>
      <b/>
      <sz val="11"/>
      <color indexed="9"/>
      <name val="Arial"/>
      <family val="2"/>
    </font>
    <font>
      <sz val="11"/>
      <name val="Arial"/>
      <family val="2"/>
    </font>
    <font>
      <b/>
      <sz val="8"/>
      <name val="Arial"/>
      <family val="2"/>
    </font>
    <font>
      <sz val="11"/>
      <color indexed="8"/>
      <name val="Calibri"/>
      <family val="2"/>
    </font>
    <font>
      <b/>
      <sz val="18"/>
      <color indexed="8"/>
      <name val="Arial"/>
      <family val="2"/>
    </font>
    <font>
      <sz val="18"/>
      <color indexed="8"/>
      <name val="Arial"/>
      <family val="2"/>
    </font>
    <font>
      <sz val="11"/>
      <color indexed="10"/>
      <name val="Calibri"/>
      <family val="2"/>
    </font>
    <font>
      <b/>
      <sz val="11"/>
      <color indexed="8"/>
      <name val="Arial"/>
      <family val="2"/>
    </font>
    <font>
      <sz val="11"/>
      <color indexed="8"/>
      <name val="Arial"/>
      <family val="2"/>
    </font>
    <font>
      <sz val="10"/>
      <name val="Segoe UI"/>
      <family val="2"/>
    </font>
    <font>
      <sz val="10"/>
      <name val="Arial"/>
      <family val="2"/>
    </font>
    <font>
      <sz val="18"/>
      <name val="Arial"/>
      <family val="2"/>
    </font>
    <font>
      <sz val="14"/>
      <name val="Arial"/>
      <family val="2"/>
    </font>
    <font>
      <sz val="14"/>
      <color indexed="9"/>
      <name val="Arial"/>
      <family val="2"/>
    </font>
    <font>
      <b/>
      <sz val="12"/>
      <name val="Arial"/>
      <family val="2"/>
    </font>
    <font>
      <b/>
      <sz val="10"/>
      <color indexed="10"/>
      <name val="Arial"/>
      <family val="2"/>
    </font>
    <font>
      <sz val="10"/>
      <name val="Arial"/>
      <family val="2"/>
    </font>
    <font>
      <b/>
      <sz val="14"/>
      <name val="Arial"/>
      <family val="2"/>
    </font>
    <font>
      <sz val="10"/>
      <name val="Arial"/>
      <family val="2"/>
    </font>
    <font>
      <sz val="10"/>
      <name val="Arial"/>
      <family val="2"/>
    </font>
    <font>
      <sz val="10"/>
      <name val="Arial"/>
      <family val="2"/>
    </font>
    <font>
      <sz val="11"/>
      <name val="Asap"/>
    </font>
    <font>
      <b/>
      <sz val="11"/>
      <name val="Asap"/>
    </font>
    <font>
      <b/>
      <sz val="11"/>
      <color theme="0"/>
      <name val="Asap"/>
    </font>
    <font>
      <sz val="10"/>
      <name val="Arial"/>
    </font>
    <font>
      <sz val="26"/>
      <name val="Arial"/>
    </font>
  </fonts>
  <fills count="10">
    <fill>
      <patternFill patternType="none"/>
    </fill>
    <fill>
      <patternFill patternType="gray125"/>
    </fill>
    <fill>
      <patternFill patternType="solid">
        <fgColor indexed="25"/>
        <bgColor indexed="64"/>
      </patternFill>
    </fill>
    <fill>
      <patternFill patternType="solid">
        <fgColor indexed="9"/>
        <bgColor indexed="64"/>
      </patternFill>
    </fill>
    <fill>
      <patternFill patternType="solid">
        <fgColor indexed="31"/>
        <bgColor indexed="64"/>
      </patternFill>
    </fill>
    <fill>
      <patternFill patternType="solid">
        <fgColor indexed="55"/>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DC5858"/>
        <bgColor indexed="64"/>
      </patternFill>
    </fill>
    <fill>
      <patternFill patternType="solid">
        <fgColor theme="0" tint="-0.499984740745262"/>
        <bgColor indexed="64"/>
      </patternFill>
    </fill>
  </fills>
  <borders count="41">
    <border>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23"/>
      </left>
      <right/>
      <top style="thin">
        <color indexed="23"/>
      </top>
      <bottom style="thin">
        <color indexed="55"/>
      </bottom>
      <diagonal/>
    </border>
    <border>
      <left/>
      <right/>
      <top style="thin">
        <color indexed="23"/>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55"/>
      </left>
      <right/>
      <top/>
      <bottom style="thin">
        <color indexed="8"/>
      </bottom>
      <diagonal/>
    </border>
    <border>
      <left/>
      <right/>
      <top/>
      <bottom style="thin">
        <color indexed="8"/>
      </bottom>
      <diagonal/>
    </border>
    <border>
      <left/>
      <right style="thin">
        <color indexed="55"/>
      </right>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style="medium">
        <color indexed="64"/>
      </top>
      <bottom/>
      <diagonal/>
    </border>
  </borders>
  <cellStyleXfs count="2">
    <xf numFmtId="0" fontId="0" fillId="0" borderId="0"/>
    <xf numFmtId="9" fontId="29" fillId="0" borderId="0" applyFont="0" applyFill="0" applyBorder="0" applyAlignment="0" applyProtection="0"/>
  </cellStyleXfs>
  <cellXfs count="251">
    <xf numFmtId="0" fontId="0" fillId="0" borderId="0" xfId="0"/>
    <xf numFmtId="0" fontId="5" fillId="0" borderId="0" xfId="0" applyFont="1"/>
    <xf numFmtId="0" fontId="2" fillId="0" borderId="0" xfId="0" applyFont="1"/>
    <xf numFmtId="0" fontId="1" fillId="0" borderId="0" xfId="0" applyFont="1"/>
    <xf numFmtId="0" fontId="9" fillId="2" borderId="9" xfId="0" applyFont="1" applyFill="1" applyBorder="1" applyAlignment="1">
      <alignment horizontal="center"/>
    </xf>
    <xf numFmtId="0" fontId="7" fillId="0" borderId="0" xfId="0" applyFont="1"/>
    <xf numFmtId="164" fontId="1" fillId="0" borderId="0" xfId="0" applyNumberFormat="1" applyFont="1" applyAlignment="1">
      <alignment horizontal="right"/>
    </xf>
    <xf numFmtId="0" fontId="1" fillId="3" borderId="0" xfId="0" applyFont="1" applyFill="1"/>
    <xf numFmtId="165" fontId="1" fillId="3" borderId="0" xfId="0" applyNumberFormat="1" applyFont="1" applyFill="1" applyAlignment="1">
      <alignment horizontal="center"/>
    </xf>
    <xf numFmtId="0" fontId="6" fillId="0" borderId="0" xfId="0" applyFont="1"/>
    <xf numFmtId="0" fontId="11" fillId="0" borderId="0" xfId="0" applyFont="1" applyAlignment="1">
      <alignment horizontal="center"/>
    </xf>
    <xf numFmtId="0" fontId="12" fillId="0" borderId="0" xfId="0" applyFont="1"/>
    <xf numFmtId="0" fontId="13" fillId="0" borderId="0" xfId="0" applyFont="1"/>
    <xf numFmtId="0" fontId="14" fillId="0" borderId="0" xfId="0" applyFont="1"/>
    <xf numFmtId="0" fontId="15" fillId="0" borderId="0" xfId="0" applyFont="1" applyAlignment="1">
      <alignment vertical="top"/>
    </xf>
    <xf numFmtId="0" fontId="16" fillId="0" borderId="0" xfId="0" applyFont="1"/>
    <xf numFmtId="0" fontId="17" fillId="0" borderId="0" xfId="0" applyFont="1"/>
    <xf numFmtId="0" fontId="17" fillId="0" borderId="0" xfId="0" applyFont="1" applyAlignment="1">
      <alignment vertical="top" wrapText="1"/>
    </xf>
    <xf numFmtId="0" fontId="12" fillId="0" borderId="0" xfId="0" applyFont="1" applyAlignment="1">
      <alignment vertical="top" wrapText="1"/>
    </xf>
    <xf numFmtId="0" fontId="1" fillId="0" borderId="10" xfId="0" applyFont="1" applyBorder="1"/>
    <xf numFmtId="1" fontId="1" fillId="0" borderId="14" xfId="0" applyNumberFormat="1" applyFont="1" applyBorder="1" applyAlignment="1">
      <alignment horizontal="left"/>
    </xf>
    <xf numFmtId="0" fontId="1" fillId="0" borderId="14" xfId="0" applyFont="1" applyBorder="1"/>
    <xf numFmtId="0" fontId="1" fillId="0" borderId="11" xfId="0" applyFont="1" applyBorder="1"/>
    <xf numFmtId="0" fontId="1" fillId="0" borderId="10" xfId="0" applyFont="1" applyBorder="1" applyAlignment="1">
      <alignment horizontal="left"/>
    </xf>
    <xf numFmtId="0" fontId="1" fillId="0" borderId="14" xfId="0" applyFont="1" applyBorder="1" applyAlignment="1">
      <alignment horizontal="left"/>
    </xf>
    <xf numFmtId="0" fontId="1" fillId="0" borderId="11" xfId="0" applyFont="1" applyBorder="1" applyAlignment="1">
      <alignment horizontal="left"/>
    </xf>
    <xf numFmtId="164" fontId="1" fillId="0" borderId="10" xfId="0" applyNumberFormat="1" applyFont="1" applyBorder="1" applyAlignment="1">
      <alignment horizontal="right"/>
    </xf>
    <xf numFmtId="164" fontId="1" fillId="0" borderId="14" xfId="0" applyNumberFormat="1" applyFont="1" applyBorder="1" applyAlignment="1">
      <alignment horizontal="right"/>
    </xf>
    <xf numFmtId="164" fontId="1" fillId="0" borderId="11" xfId="0" applyNumberFormat="1" applyFont="1" applyBorder="1" applyAlignment="1">
      <alignment horizontal="right"/>
    </xf>
    <xf numFmtId="165" fontId="1" fillId="0" borderId="1" xfId="0" applyNumberFormat="1" applyFont="1" applyBorder="1" applyAlignment="1">
      <alignment horizontal="center"/>
    </xf>
    <xf numFmtId="165" fontId="1" fillId="0" borderId="4" xfId="0" applyNumberFormat="1" applyFont="1" applyBorder="1" applyAlignment="1">
      <alignment horizontal="center"/>
    </xf>
    <xf numFmtId="165" fontId="1" fillId="0" borderId="15" xfId="0" applyNumberFormat="1" applyFont="1" applyBorder="1" applyAlignment="1">
      <alignment horizontal="center"/>
    </xf>
    <xf numFmtId="0" fontId="6" fillId="0" borderId="0" xfId="0" applyFont="1" applyAlignment="1">
      <alignment horizontal="center" vertical="center" wrapText="1"/>
    </xf>
    <xf numFmtId="0" fontId="10" fillId="3" borderId="0" xfId="0" applyFont="1" applyFill="1" applyAlignment="1">
      <alignment horizontal="center"/>
    </xf>
    <xf numFmtId="0" fontId="0" fillId="0" borderId="14" xfId="0" applyBorder="1"/>
    <xf numFmtId="1" fontId="0" fillId="0" borderId="14" xfId="0" applyNumberFormat="1" applyBorder="1" applyAlignment="1">
      <alignment horizontal="left"/>
    </xf>
    <xf numFmtId="0" fontId="0" fillId="0" borderId="11" xfId="0" applyBorder="1"/>
    <xf numFmtId="0" fontId="2" fillId="0" borderId="0" xfId="0" applyFont="1" applyAlignment="1">
      <alignment horizontal="left"/>
    </xf>
    <xf numFmtId="0" fontId="4" fillId="0" borderId="1" xfId="0" applyFont="1" applyBorder="1" applyAlignment="1">
      <alignment horizontal="center" wrapText="1"/>
    </xf>
    <xf numFmtId="0" fontId="4" fillId="0" borderId="6" xfId="0" applyFont="1" applyBorder="1" applyAlignment="1">
      <alignment horizontal="center" wrapText="1"/>
    </xf>
    <xf numFmtId="0" fontId="1" fillId="0" borderId="0" xfId="0" applyFont="1" applyAlignment="1">
      <alignment horizontal="center"/>
    </xf>
    <xf numFmtId="165" fontId="0" fillId="0" borderId="0" xfId="0" applyNumberFormat="1"/>
    <xf numFmtId="0" fontId="19" fillId="0" borderId="14" xfId="0" applyFont="1" applyBorder="1"/>
    <xf numFmtId="0" fontId="25" fillId="0" borderId="0" xfId="0" applyFont="1" applyAlignment="1">
      <alignment horizontal="center"/>
    </xf>
    <xf numFmtId="0" fontId="26" fillId="6" borderId="29" xfId="0" applyFont="1" applyFill="1" applyBorder="1"/>
    <xf numFmtId="0" fontId="26" fillId="6" borderId="29" xfId="0" applyFont="1" applyFill="1" applyBorder="1" applyAlignment="1">
      <alignment wrapText="1"/>
    </xf>
    <xf numFmtId="0" fontId="18" fillId="0" borderId="0" xfId="0" applyFont="1" applyAlignment="1">
      <alignment horizontal="left"/>
    </xf>
    <xf numFmtId="0" fontId="1" fillId="0" borderId="0" xfId="0" applyFont="1" applyAlignment="1">
      <alignment horizontal="left"/>
    </xf>
    <xf numFmtId="0" fontId="27" fillId="0" borderId="14" xfId="0" applyFont="1" applyBorder="1"/>
    <xf numFmtId="0" fontId="27" fillId="0" borderId="11" xfId="0" applyFont="1" applyBorder="1"/>
    <xf numFmtId="0" fontId="20" fillId="3" borderId="0" xfId="0" applyFont="1" applyFill="1"/>
    <xf numFmtId="0" fontId="20" fillId="3" borderId="0" xfId="0" applyFont="1" applyFill="1" applyAlignment="1">
      <alignment vertical="center"/>
    </xf>
    <xf numFmtId="0" fontId="21" fillId="3" borderId="0" xfId="0" applyFont="1" applyFill="1" applyAlignment="1">
      <alignment horizontal="center"/>
    </xf>
    <xf numFmtId="0" fontId="4" fillId="3" borderId="0" xfId="0" applyFont="1" applyFill="1" applyAlignment="1">
      <alignment horizontal="center"/>
    </xf>
    <xf numFmtId="0" fontId="5" fillId="3" borderId="0" xfId="0" applyFont="1" applyFill="1" applyAlignment="1">
      <alignment horizontal="center"/>
    </xf>
    <xf numFmtId="0" fontId="23" fillId="3" borderId="0" xfId="0" applyFont="1" applyFill="1" applyAlignment="1">
      <alignment horizontal="center"/>
    </xf>
    <xf numFmtId="0" fontId="5" fillId="5" borderId="0" xfId="0" applyFont="1" applyFill="1" applyAlignment="1">
      <alignment horizontal="center"/>
    </xf>
    <xf numFmtId="0" fontId="5" fillId="0" borderId="0" xfId="0" applyFont="1" applyAlignment="1">
      <alignment horizontal="center"/>
    </xf>
    <xf numFmtId="16" fontId="5" fillId="3" borderId="0" xfId="0" applyNumberFormat="1" applyFont="1" applyFill="1" applyAlignment="1">
      <alignment horizontal="right"/>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0" xfId="0" applyFont="1" applyFill="1" applyAlignment="1">
      <alignment horizontal="center" vertical="center"/>
    </xf>
    <xf numFmtId="0" fontId="3" fillId="4" borderId="5"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0" xfId="0" applyFont="1" applyFill="1" applyAlignment="1">
      <alignment horizontal="center" vertical="center"/>
    </xf>
    <xf numFmtId="0" fontId="3" fillId="3" borderId="5" xfId="0" applyFont="1" applyFill="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5" fillId="3" borderId="0" xfId="0" applyFont="1" applyFill="1"/>
    <xf numFmtId="0" fontId="5" fillId="5" borderId="0" xfId="0" applyFont="1" applyFill="1"/>
    <xf numFmtId="49" fontId="5" fillId="3" borderId="0" xfId="0" applyNumberFormat="1" applyFont="1" applyFill="1" applyAlignment="1">
      <alignment horizontal="left"/>
    </xf>
    <xf numFmtId="49" fontId="1" fillId="3" borderId="0" xfId="0" applyNumberFormat="1" applyFont="1" applyFill="1" applyAlignment="1">
      <alignment horizontal="left"/>
    </xf>
    <xf numFmtId="0" fontId="6" fillId="3" borderId="0" xfId="0" applyFont="1" applyFill="1" applyAlignment="1">
      <alignment horizontal="right"/>
    </xf>
    <xf numFmtId="0" fontId="24" fillId="3" borderId="0" xfId="0" applyFont="1" applyFill="1" applyAlignment="1">
      <alignment horizontal="left" indent="2"/>
    </xf>
    <xf numFmtId="0" fontId="24" fillId="3" borderId="0" xfId="0" applyFont="1" applyFill="1"/>
    <xf numFmtId="0" fontId="6" fillId="3" borderId="0" xfId="0" applyFont="1" applyFill="1" applyAlignment="1">
      <alignment horizontal="left" indent="2"/>
    </xf>
    <xf numFmtId="0" fontId="23" fillId="4" borderId="4" xfId="0" applyFont="1" applyFill="1" applyBorder="1" applyAlignment="1">
      <alignment horizontal="center" vertical="center"/>
    </xf>
    <xf numFmtId="0" fontId="23" fillId="4" borderId="0" xfId="0" applyFont="1" applyFill="1" applyAlignment="1">
      <alignment horizontal="center" vertical="center"/>
    </xf>
    <xf numFmtId="0" fontId="23" fillId="4" borderId="5"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28" xfId="0" applyFont="1" applyFill="1" applyBorder="1" applyAlignment="1">
      <alignment horizontal="center" vertical="center"/>
    </xf>
    <xf numFmtId="165" fontId="28" fillId="0" borderId="0" xfId="0" applyNumberFormat="1" applyFont="1" applyAlignment="1">
      <alignment horizontal="center"/>
    </xf>
    <xf numFmtId="0" fontId="28" fillId="0" borderId="0" xfId="0" applyFont="1" applyAlignment="1">
      <alignment horizontal="center"/>
    </xf>
    <xf numFmtId="2" fontId="28" fillId="0" borderId="0" xfId="0" applyNumberFormat="1" applyFont="1" applyAlignment="1">
      <alignment horizontal="center"/>
    </xf>
    <xf numFmtId="0" fontId="26" fillId="6" borderId="29" xfId="0" applyFont="1" applyFill="1" applyBorder="1" applyAlignment="1">
      <alignment vertical="center" wrapText="1"/>
    </xf>
    <xf numFmtId="168" fontId="30" fillId="7" borderId="18" xfId="1" applyNumberFormat="1" applyFont="1" applyFill="1" applyBorder="1" applyAlignment="1">
      <alignment horizontal="center" vertical="center"/>
    </xf>
    <xf numFmtId="168" fontId="30" fillId="7" borderId="0" xfId="1" applyNumberFormat="1" applyFont="1" applyFill="1" applyBorder="1" applyAlignment="1">
      <alignment horizontal="center" vertical="center"/>
    </xf>
    <xf numFmtId="168" fontId="30" fillId="7" borderId="0" xfId="0" applyNumberFormat="1" applyFont="1" applyFill="1" applyAlignment="1">
      <alignment horizontal="center" vertical="center"/>
    </xf>
    <xf numFmtId="168" fontId="30" fillId="7" borderId="19" xfId="1" applyNumberFormat="1" applyFont="1" applyFill="1" applyBorder="1" applyAlignment="1">
      <alignment horizontal="center" vertical="center"/>
    </xf>
    <xf numFmtId="168" fontId="30" fillId="0" borderId="18" xfId="0" applyNumberFormat="1" applyFont="1" applyBorder="1" applyAlignment="1">
      <alignment horizontal="center" vertical="center"/>
    </xf>
    <xf numFmtId="168" fontId="31" fillId="0" borderId="19" xfId="0" applyNumberFormat="1" applyFont="1" applyBorder="1" applyAlignment="1">
      <alignment horizontal="center" vertical="center"/>
    </xf>
    <xf numFmtId="168" fontId="30" fillId="7" borderId="20" xfId="1" applyNumberFormat="1" applyFont="1" applyFill="1" applyBorder="1" applyAlignment="1">
      <alignment horizontal="center" vertical="center"/>
    </xf>
    <xf numFmtId="168" fontId="30" fillId="7" borderId="21" xfId="1" applyNumberFormat="1" applyFont="1" applyFill="1" applyBorder="1" applyAlignment="1">
      <alignment horizontal="center" vertical="center"/>
    </xf>
    <xf numFmtId="168" fontId="30" fillId="7" borderId="21" xfId="0" applyNumberFormat="1" applyFont="1" applyFill="1" applyBorder="1" applyAlignment="1">
      <alignment horizontal="center" vertical="center"/>
    </xf>
    <xf numFmtId="168" fontId="30" fillId="7" borderId="22" xfId="1" applyNumberFormat="1" applyFont="1" applyFill="1" applyBorder="1" applyAlignment="1">
      <alignment horizontal="center" vertical="center"/>
    </xf>
    <xf numFmtId="168" fontId="30" fillId="0" borderId="0" xfId="0" applyNumberFormat="1" applyFont="1" applyAlignment="1">
      <alignment horizontal="center" vertical="center"/>
    </xf>
    <xf numFmtId="168" fontId="31" fillId="0" borderId="0" xfId="0" applyNumberFormat="1" applyFont="1" applyAlignment="1">
      <alignment horizontal="center" vertical="center"/>
    </xf>
    <xf numFmtId="0" fontId="30" fillId="7" borderId="38" xfId="0" applyFont="1" applyFill="1" applyBorder="1" applyAlignment="1">
      <alignment horizontal="right" vertical="center"/>
    </xf>
    <xf numFmtId="0" fontId="30" fillId="0" borderId="0" xfId="0" applyFont="1" applyAlignment="1">
      <alignment vertical="center"/>
    </xf>
    <xf numFmtId="0" fontId="31" fillId="0" borderId="0" xfId="0" applyFont="1" applyAlignment="1">
      <alignment horizontal="center" vertical="center"/>
    </xf>
    <xf numFmtId="166" fontId="30" fillId="0" borderId="0" xfId="0" applyNumberFormat="1" applyFont="1" applyAlignment="1">
      <alignment vertical="center"/>
    </xf>
    <xf numFmtId="0" fontId="30" fillId="7" borderId="30" xfId="0" applyFont="1" applyFill="1" applyBorder="1" applyAlignment="1">
      <alignment horizontal="right" vertical="center"/>
    </xf>
    <xf numFmtId="0" fontId="31" fillId="0" borderId="40" xfId="0" applyFont="1" applyBorder="1" applyAlignment="1">
      <alignment horizontal="center" vertical="center"/>
    </xf>
    <xf numFmtId="0" fontId="31" fillId="0" borderId="18" xfId="0" applyFont="1" applyBorder="1" applyAlignment="1">
      <alignment vertical="center"/>
    </xf>
    <xf numFmtId="0" fontId="31" fillId="0" borderId="0" xfId="0" applyFont="1" applyAlignment="1">
      <alignment vertical="center"/>
    </xf>
    <xf numFmtId="0" fontId="31" fillId="0" borderId="0" xfId="0" applyFont="1" applyAlignment="1">
      <alignment vertical="center" wrapText="1"/>
    </xf>
    <xf numFmtId="0" fontId="31" fillId="0" borderId="36" xfId="0" applyFont="1" applyBorder="1" applyAlignment="1">
      <alignment vertical="center"/>
    </xf>
    <xf numFmtId="0" fontId="31" fillId="0" borderId="32" xfId="0" applyFont="1" applyBorder="1" applyAlignment="1">
      <alignment vertical="center"/>
    </xf>
    <xf numFmtId="0" fontId="31" fillId="0" borderId="32" xfId="0" applyFont="1" applyBorder="1" applyAlignment="1">
      <alignment vertical="center" wrapText="1"/>
    </xf>
    <xf numFmtId="0" fontId="31" fillId="0" borderId="33" xfId="0" applyFont="1" applyBorder="1" applyAlignment="1">
      <alignment horizontal="center" vertical="center"/>
    </xf>
    <xf numFmtId="0" fontId="31" fillId="0" borderId="34" xfId="0" applyFont="1" applyBorder="1" applyAlignment="1">
      <alignment horizontal="center" vertical="center"/>
    </xf>
    <xf numFmtId="0" fontId="31" fillId="0" borderId="34" xfId="0" applyFont="1" applyBorder="1" applyAlignment="1">
      <alignment horizontal="center" vertical="center" wrapText="1"/>
    </xf>
    <xf numFmtId="0" fontId="31" fillId="0" borderId="38" xfId="0" applyFont="1" applyBorder="1" applyAlignment="1">
      <alignment horizontal="right" vertical="center"/>
    </xf>
    <xf numFmtId="168" fontId="30" fillId="0" borderId="18" xfId="1" applyNumberFormat="1" applyFont="1" applyBorder="1" applyAlignment="1">
      <alignment horizontal="center" vertical="center"/>
    </xf>
    <xf numFmtId="168" fontId="30" fillId="0" borderId="0" xfId="1" applyNumberFormat="1" applyFont="1" applyBorder="1" applyAlignment="1">
      <alignment horizontal="center" vertical="center"/>
    </xf>
    <xf numFmtId="168" fontId="31" fillId="0" borderId="0" xfId="1" applyNumberFormat="1" applyFont="1" applyBorder="1" applyAlignment="1">
      <alignment horizontal="center" vertical="center"/>
    </xf>
    <xf numFmtId="168" fontId="31" fillId="0" borderId="19" xfId="1" applyNumberFormat="1" applyFont="1" applyBorder="1" applyAlignment="1">
      <alignment horizontal="center" vertical="center"/>
    </xf>
    <xf numFmtId="166" fontId="30" fillId="0" borderId="18" xfId="0" applyNumberFormat="1" applyFont="1" applyBorder="1" applyAlignment="1">
      <alignment horizontal="center" vertical="center"/>
    </xf>
    <xf numFmtId="166" fontId="30" fillId="0" borderId="0" xfId="0" applyNumberFormat="1" applyFont="1" applyAlignment="1">
      <alignment horizontal="center" vertical="center"/>
    </xf>
    <xf numFmtId="166" fontId="31" fillId="0" borderId="0" xfId="0" applyNumberFormat="1" applyFont="1" applyAlignment="1">
      <alignment horizontal="center" vertical="center"/>
    </xf>
    <xf numFmtId="166" fontId="31" fillId="0" borderId="19" xfId="0" applyNumberFormat="1" applyFont="1" applyBorder="1" applyAlignment="1">
      <alignment horizontal="center" vertical="center"/>
    </xf>
    <xf numFmtId="168" fontId="30" fillId="0" borderId="18" xfId="1" applyNumberFormat="1" applyFont="1" applyFill="1" applyBorder="1" applyAlignment="1">
      <alignment horizontal="center" vertical="center"/>
    </xf>
    <xf numFmtId="168" fontId="30" fillId="0" borderId="0" xfId="1" applyNumberFormat="1" applyFont="1" applyFill="1" applyBorder="1" applyAlignment="1">
      <alignment horizontal="center" vertical="center"/>
    </xf>
    <xf numFmtId="168" fontId="31" fillId="0" borderId="0" xfId="1" applyNumberFormat="1" applyFont="1" applyFill="1" applyBorder="1" applyAlignment="1">
      <alignment horizontal="center" vertical="center"/>
    </xf>
    <xf numFmtId="168" fontId="31" fillId="0" borderId="19" xfId="1" applyNumberFormat="1" applyFont="1" applyFill="1" applyBorder="1" applyAlignment="1">
      <alignment horizontal="center" vertical="center"/>
    </xf>
    <xf numFmtId="0" fontId="31" fillId="9" borderId="38" xfId="0" applyFont="1" applyFill="1" applyBorder="1" applyAlignment="1">
      <alignment horizontal="right" vertical="center"/>
    </xf>
    <xf numFmtId="167" fontId="30" fillId="9" borderId="18" xfId="0" applyNumberFormat="1" applyFont="1" applyFill="1" applyBorder="1" applyAlignment="1">
      <alignment horizontal="center" vertical="center"/>
    </xf>
    <xf numFmtId="167" fontId="30" fillId="9" borderId="0" xfId="0" applyNumberFormat="1" applyFont="1" applyFill="1" applyAlignment="1">
      <alignment horizontal="center" vertical="center"/>
    </xf>
    <xf numFmtId="167" fontId="31" fillId="9" borderId="0" xfId="0" applyNumberFormat="1" applyFont="1" applyFill="1" applyAlignment="1">
      <alignment horizontal="center" vertical="center"/>
    </xf>
    <xf numFmtId="167" fontId="31" fillId="9" borderId="19" xfId="0" applyNumberFormat="1" applyFont="1" applyFill="1" applyBorder="1" applyAlignment="1">
      <alignment horizontal="center" vertical="center"/>
    </xf>
    <xf numFmtId="0" fontId="31" fillId="0" borderId="38" xfId="0" applyFont="1" applyBorder="1" applyAlignment="1">
      <alignment horizontal="left" vertical="center"/>
    </xf>
    <xf numFmtId="167" fontId="30" fillId="0" borderId="18" xfId="0" applyNumberFormat="1" applyFont="1" applyBorder="1" applyAlignment="1">
      <alignment horizontal="center" vertical="center"/>
    </xf>
    <xf numFmtId="167" fontId="30" fillId="0" borderId="0" xfId="0" applyNumberFormat="1" applyFont="1" applyAlignment="1">
      <alignment horizontal="center" vertical="center"/>
    </xf>
    <xf numFmtId="167" fontId="31" fillId="0" borderId="0" xfId="0" applyNumberFormat="1" applyFont="1" applyAlignment="1">
      <alignment horizontal="center" vertical="center"/>
    </xf>
    <xf numFmtId="167" fontId="31" fillId="0" borderId="19" xfId="0" applyNumberFormat="1" applyFont="1" applyBorder="1" applyAlignment="1">
      <alignment horizontal="center" vertical="center"/>
    </xf>
    <xf numFmtId="0" fontId="30" fillId="0" borderId="38" xfId="0" applyFont="1" applyBorder="1" applyAlignment="1">
      <alignment horizontal="right" vertical="center"/>
    </xf>
    <xf numFmtId="1" fontId="30" fillId="0" borderId="38" xfId="0" applyNumberFormat="1" applyFont="1" applyBorder="1" applyAlignment="1">
      <alignment horizontal="right" vertical="center"/>
    </xf>
    <xf numFmtId="168" fontId="30" fillId="0" borderId="19" xfId="1" applyNumberFormat="1" applyFont="1" applyBorder="1" applyAlignment="1">
      <alignment horizontal="center" vertical="center"/>
    </xf>
    <xf numFmtId="0" fontId="30" fillId="0" borderId="38" xfId="0" applyFont="1" applyBorder="1" applyAlignment="1">
      <alignment vertical="center"/>
    </xf>
    <xf numFmtId="0" fontId="31" fillId="0" borderId="38" xfId="0" applyFont="1" applyBorder="1" applyAlignment="1">
      <alignment vertical="center"/>
    </xf>
    <xf numFmtId="0" fontId="30" fillId="0" borderId="19" xfId="0" applyFont="1" applyBorder="1" applyAlignment="1">
      <alignment vertical="center"/>
    </xf>
    <xf numFmtId="0" fontId="30" fillId="0" borderId="21" xfId="0" applyFont="1" applyBorder="1" applyAlignment="1">
      <alignment vertical="center"/>
    </xf>
    <xf numFmtId="0" fontId="31" fillId="0" borderId="21" xfId="0" applyFont="1" applyBorder="1" applyAlignment="1">
      <alignment vertical="center"/>
    </xf>
    <xf numFmtId="0" fontId="30" fillId="0" borderId="22" xfId="0" applyFont="1" applyBorder="1" applyAlignment="1">
      <alignment vertical="center"/>
    </xf>
    <xf numFmtId="10" fontId="31" fillId="0" borderId="0" xfId="0" applyNumberFormat="1" applyFont="1" applyAlignment="1">
      <alignment vertical="center"/>
    </xf>
    <xf numFmtId="10" fontId="30" fillId="0" borderId="0" xfId="0" applyNumberFormat="1" applyFont="1" applyAlignment="1">
      <alignment vertical="center"/>
    </xf>
    <xf numFmtId="10" fontId="30" fillId="0" borderId="21" xfId="0" applyNumberFormat="1" applyFont="1" applyBorder="1" applyAlignment="1">
      <alignment vertical="center"/>
    </xf>
    <xf numFmtId="10" fontId="31" fillId="0" borderId="21" xfId="0" applyNumberFormat="1" applyFont="1" applyBorder="1" applyAlignment="1">
      <alignment vertical="center"/>
    </xf>
    <xf numFmtId="10" fontId="30" fillId="0" borderId="19" xfId="0" applyNumberFormat="1" applyFont="1" applyBorder="1" applyAlignment="1">
      <alignment vertical="center"/>
    </xf>
    <xf numFmtId="10" fontId="30" fillId="0" borderId="22" xfId="0" applyNumberFormat="1" applyFont="1" applyBorder="1" applyAlignment="1">
      <alignment vertical="center"/>
    </xf>
    <xf numFmtId="168" fontId="30" fillId="7" borderId="18" xfId="1" applyNumberFormat="1" applyFont="1" applyFill="1" applyBorder="1" applyAlignment="1">
      <alignment horizontal="right" vertical="center"/>
    </xf>
    <xf numFmtId="0" fontId="32" fillId="9" borderId="38" xfId="0" applyFont="1" applyFill="1" applyBorder="1" applyAlignment="1">
      <alignment horizontal="center" vertical="center"/>
    </xf>
    <xf numFmtId="0" fontId="33" fillId="3" borderId="0" xfId="0" applyFont="1" applyFill="1"/>
    <xf numFmtId="0" fontId="33" fillId="5" borderId="0" xfId="0" applyFont="1" applyFill="1"/>
    <xf numFmtId="0" fontId="33" fillId="3" borderId="0" xfId="0" applyFont="1" applyFill="1" applyAlignment="1">
      <alignment horizontal="center"/>
    </xf>
    <xf numFmtId="0" fontId="33" fillId="3" borderId="0" xfId="0" applyFont="1" applyFill="1" applyAlignment="1">
      <alignment horizontal="left"/>
    </xf>
    <xf numFmtId="165" fontId="33" fillId="0" borderId="1" xfId="0" applyNumberFormat="1" applyFont="1" applyBorder="1" applyAlignment="1">
      <alignment horizontal="center"/>
    </xf>
    <xf numFmtId="165" fontId="33" fillId="0" borderId="2" xfId="0" applyNumberFormat="1" applyFont="1" applyBorder="1" applyAlignment="1">
      <alignment horizontal="center"/>
    </xf>
    <xf numFmtId="165" fontId="33" fillId="0" borderId="3" xfId="0" applyNumberFormat="1" applyFont="1" applyBorder="1" applyAlignment="1">
      <alignment horizontal="center"/>
    </xf>
    <xf numFmtId="165" fontId="33" fillId="0" borderId="0" xfId="0" applyNumberFormat="1" applyFont="1" applyAlignment="1">
      <alignment horizontal="center"/>
    </xf>
    <xf numFmtId="165" fontId="33" fillId="4" borderId="1" xfId="0" applyNumberFormat="1" applyFont="1" applyFill="1" applyBorder="1" applyAlignment="1">
      <alignment horizontal="center"/>
    </xf>
    <xf numFmtId="165" fontId="33" fillId="4" borderId="2" xfId="0" applyNumberFormat="1" applyFont="1" applyFill="1" applyBorder="1" applyAlignment="1">
      <alignment horizontal="center"/>
    </xf>
    <xf numFmtId="165" fontId="33" fillId="4" borderId="3" xfId="0" applyNumberFormat="1" applyFont="1" applyFill="1" applyBorder="1" applyAlignment="1">
      <alignment horizontal="center"/>
    </xf>
    <xf numFmtId="165" fontId="33" fillId="0" borderId="10" xfId="0" applyNumberFormat="1" applyFont="1" applyBorder="1" applyAlignment="1">
      <alignment horizontal="center"/>
    </xf>
    <xf numFmtId="0" fontId="33" fillId="0" borderId="0" xfId="0" applyFont="1" applyAlignment="1">
      <alignment horizontal="center"/>
    </xf>
    <xf numFmtId="165" fontId="33" fillId="0" borderId="4" xfId="0" applyNumberFormat="1" applyFont="1" applyBorder="1" applyAlignment="1">
      <alignment horizontal="center"/>
    </xf>
    <xf numFmtId="165" fontId="33" fillId="0" borderId="5" xfId="0" applyNumberFormat="1" applyFont="1" applyBorder="1" applyAlignment="1">
      <alignment horizontal="center"/>
    </xf>
    <xf numFmtId="165" fontId="33" fillId="4" borderId="4" xfId="0" applyNumberFormat="1" applyFont="1" applyFill="1" applyBorder="1" applyAlignment="1">
      <alignment horizontal="center"/>
    </xf>
    <xf numFmtId="165" fontId="33" fillId="4" borderId="0" xfId="0" applyNumberFormat="1" applyFont="1" applyFill="1" applyAlignment="1">
      <alignment horizontal="center"/>
    </xf>
    <xf numFmtId="165" fontId="33" fillId="4" borderId="5" xfId="0" applyNumberFormat="1" applyFont="1" applyFill="1" applyBorder="1" applyAlignment="1">
      <alignment horizontal="center"/>
    </xf>
    <xf numFmtId="165" fontId="33" fillId="0" borderId="14" xfId="0" applyNumberFormat="1" applyFont="1" applyBorder="1" applyAlignment="1">
      <alignment horizontal="center"/>
    </xf>
    <xf numFmtId="165" fontId="33" fillId="0" borderId="15" xfId="0" applyNumberFormat="1" applyFont="1" applyBorder="1" applyAlignment="1">
      <alignment horizontal="center"/>
    </xf>
    <xf numFmtId="165" fontId="33" fillId="0" borderId="16" xfId="0" applyNumberFormat="1" applyFont="1" applyBorder="1" applyAlignment="1">
      <alignment horizontal="center"/>
    </xf>
    <xf numFmtId="165" fontId="33" fillId="0" borderId="17" xfId="0" applyNumberFormat="1" applyFont="1" applyBorder="1" applyAlignment="1">
      <alignment horizontal="center"/>
    </xf>
    <xf numFmtId="165" fontId="33" fillId="4" borderId="15" xfId="0" applyNumberFormat="1" applyFont="1" applyFill="1" applyBorder="1" applyAlignment="1">
      <alignment horizontal="center"/>
    </xf>
    <xf numFmtId="165" fontId="33" fillId="4" borderId="16" xfId="0" applyNumberFormat="1" applyFont="1" applyFill="1" applyBorder="1" applyAlignment="1">
      <alignment horizontal="center"/>
    </xf>
    <xf numFmtId="165" fontId="33" fillId="4" borderId="17" xfId="0" applyNumberFormat="1" applyFont="1" applyFill="1" applyBorder="1" applyAlignment="1">
      <alignment horizontal="center"/>
    </xf>
    <xf numFmtId="165" fontId="33" fillId="0" borderId="11" xfId="0" applyNumberFormat="1" applyFont="1" applyBorder="1" applyAlignment="1">
      <alignment horizontal="center"/>
    </xf>
    <xf numFmtId="2" fontId="33" fillId="0" borderId="1" xfId="0" applyNumberFormat="1" applyFont="1" applyBorder="1" applyAlignment="1">
      <alignment horizontal="center"/>
    </xf>
    <xf numFmtId="2" fontId="33" fillId="0" borderId="2" xfId="0" applyNumberFormat="1" applyFont="1" applyBorder="1" applyAlignment="1">
      <alignment horizontal="center"/>
    </xf>
    <xf numFmtId="2" fontId="33" fillId="0" borderId="3" xfId="0" applyNumberFormat="1" applyFont="1" applyBorder="1" applyAlignment="1">
      <alignment horizontal="center"/>
    </xf>
    <xf numFmtId="2" fontId="33" fillId="0" borderId="0" xfId="0" applyNumberFormat="1" applyFont="1" applyAlignment="1">
      <alignment horizontal="center"/>
    </xf>
    <xf numFmtId="2" fontId="33" fillId="4" borderId="1" xfId="0" applyNumberFormat="1" applyFont="1" applyFill="1" applyBorder="1" applyAlignment="1">
      <alignment horizontal="center"/>
    </xf>
    <xf numFmtId="2" fontId="33" fillId="4" borderId="2" xfId="0" applyNumberFormat="1" applyFont="1" applyFill="1" applyBorder="1" applyAlignment="1">
      <alignment horizontal="center"/>
    </xf>
    <xf numFmtId="2" fontId="33" fillId="4" borderId="3" xfId="0" applyNumberFormat="1" applyFont="1" applyFill="1" applyBorder="1" applyAlignment="1">
      <alignment horizontal="center"/>
    </xf>
    <xf numFmtId="2" fontId="33" fillId="0" borderId="10" xfId="0" applyNumberFormat="1" applyFont="1" applyBorder="1" applyAlignment="1">
      <alignment horizontal="center"/>
    </xf>
    <xf numFmtId="2" fontId="33" fillId="0" borderId="4" xfId="0" applyNumberFormat="1" applyFont="1" applyBorder="1" applyAlignment="1">
      <alignment horizontal="center"/>
    </xf>
    <xf numFmtId="2" fontId="33" fillId="0" borderId="5" xfId="0" applyNumberFormat="1" applyFont="1" applyBorder="1" applyAlignment="1">
      <alignment horizontal="center"/>
    </xf>
    <xf numFmtId="2" fontId="33" fillId="4" borderId="4" xfId="0" applyNumberFormat="1" applyFont="1" applyFill="1" applyBorder="1" applyAlignment="1">
      <alignment horizontal="center"/>
    </xf>
    <xf numFmtId="2" fontId="33" fillId="4" borderId="0" xfId="0" applyNumberFormat="1" applyFont="1" applyFill="1" applyAlignment="1">
      <alignment horizontal="center"/>
    </xf>
    <xf numFmtId="2" fontId="33" fillId="4" borderId="5" xfId="0" applyNumberFormat="1" applyFont="1" applyFill="1" applyBorder="1" applyAlignment="1">
      <alignment horizontal="center"/>
    </xf>
    <xf numFmtId="2" fontId="33" fillId="0" borderId="14" xfId="0" applyNumberFormat="1" applyFont="1" applyBorder="1" applyAlignment="1">
      <alignment horizontal="center"/>
    </xf>
    <xf numFmtId="2" fontId="33" fillId="0" borderId="15" xfId="0" applyNumberFormat="1" applyFont="1" applyBorder="1" applyAlignment="1">
      <alignment horizontal="center"/>
    </xf>
    <xf numFmtId="2" fontId="33" fillId="0" borderId="16" xfId="0" applyNumberFormat="1" applyFont="1" applyBorder="1" applyAlignment="1">
      <alignment horizontal="center"/>
    </xf>
    <xf numFmtId="2" fontId="33" fillId="0" borderId="17" xfId="0" applyNumberFormat="1" applyFont="1" applyBorder="1" applyAlignment="1">
      <alignment horizontal="center"/>
    </xf>
    <xf numFmtId="2" fontId="33" fillId="4" borderId="15" xfId="0" applyNumberFormat="1" applyFont="1" applyFill="1" applyBorder="1" applyAlignment="1">
      <alignment horizontal="center"/>
    </xf>
    <xf numFmtId="2" fontId="33" fillId="4" borderId="16" xfId="0" applyNumberFormat="1" applyFont="1" applyFill="1" applyBorder="1" applyAlignment="1">
      <alignment horizontal="center"/>
    </xf>
    <xf numFmtId="2" fontId="33" fillId="4" borderId="17" xfId="0" applyNumberFormat="1" applyFont="1" applyFill="1" applyBorder="1" applyAlignment="1">
      <alignment horizontal="center"/>
    </xf>
    <xf numFmtId="2" fontId="33" fillId="0" borderId="11" xfId="0" applyNumberFormat="1" applyFont="1" applyBorder="1" applyAlignment="1">
      <alignment horizontal="center"/>
    </xf>
    <xf numFmtId="0" fontId="31" fillId="0" borderId="18" xfId="0" applyFont="1" applyBorder="1" applyAlignment="1">
      <alignment horizontal="left" vertical="center" wrapText="1"/>
    </xf>
    <xf numFmtId="0" fontId="31" fillId="0" borderId="0" xfId="0" applyFont="1" applyAlignment="1">
      <alignment horizontal="left" vertical="center" wrapText="1"/>
    </xf>
    <xf numFmtId="0" fontId="31" fillId="0" borderId="20" xfId="0" applyFont="1" applyBorder="1" applyAlignment="1">
      <alignment horizontal="left" vertical="center" wrapText="1"/>
    </xf>
    <xf numFmtId="0" fontId="31" fillId="0" borderId="21" xfId="0" applyFont="1" applyBorder="1" applyAlignment="1">
      <alignment horizontal="left" vertical="center" wrapText="1"/>
    </xf>
    <xf numFmtId="0" fontId="31" fillId="0" borderId="37" xfId="0" applyFont="1" applyBorder="1" applyAlignment="1">
      <alignment horizontal="center" vertical="center" wrapText="1"/>
    </xf>
    <xf numFmtId="0" fontId="31" fillId="0" borderId="38" xfId="0" applyFont="1" applyBorder="1" applyAlignment="1">
      <alignment horizontal="center" vertical="center" wrapText="1"/>
    </xf>
    <xf numFmtId="0" fontId="31" fillId="0" borderId="39" xfId="0" applyFont="1" applyBorder="1" applyAlignment="1">
      <alignment horizontal="center" vertical="center" wrapText="1"/>
    </xf>
    <xf numFmtId="0" fontId="31" fillId="0" borderId="0" xfId="0" applyFont="1" applyAlignment="1">
      <alignment horizontal="center" vertical="center" wrapText="1"/>
    </xf>
    <xf numFmtId="0" fontId="31" fillId="0" borderId="34"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35" xfId="0" applyFont="1" applyBorder="1" applyAlignment="1">
      <alignment horizontal="center" vertical="center" wrapText="1"/>
    </xf>
    <xf numFmtId="0" fontId="32" fillId="8" borderId="23" xfId="0" applyFont="1" applyFill="1" applyBorder="1" applyAlignment="1">
      <alignment horizontal="center" vertical="center"/>
    </xf>
    <xf numFmtId="0" fontId="32" fillId="8" borderId="24" xfId="0" applyFont="1" applyFill="1" applyBorder="1" applyAlignment="1">
      <alignment horizontal="center" vertical="center"/>
    </xf>
    <xf numFmtId="0" fontId="32" fillId="8" borderId="25" xfId="0" applyFont="1" applyFill="1" applyBorder="1" applyAlignment="1">
      <alignment horizontal="center" vertical="center"/>
    </xf>
    <xf numFmtId="0" fontId="31" fillId="0" borderId="32" xfId="0" applyFont="1" applyBorder="1" applyAlignment="1">
      <alignment horizontal="center" vertical="center" wrapText="1"/>
    </xf>
    <xf numFmtId="0" fontId="31" fillId="0" borderId="31" xfId="0" applyFont="1" applyBorder="1" applyAlignment="1">
      <alignment horizontal="center" vertical="center" wrapText="1"/>
    </xf>
    <xf numFmtId="49" fontId="22" fillId="2" borderId="0" xfId="0" applyNumberFormat="1" applyFont="1" applyFill="1" applyAlignment="1">
      <alignment horizontal="center"/>
    </xf>
    <xf numFmtId="0" fontId="1" fillId="3" borderId="0" xfId="0" applyFont="1" applyFill="1" applyAlignment="1">
      <alignment horizontal="right"/>
    </xf>
    <xf numFmtId="0" fontId="34" fillId="3" borderId="0" xfId="0" applyFont="1" applyFill="1" applyAlignment="1">
      <alignment horizontal="center" vertical="center"/>
    </xf>
    <xf numFmtId="0" fontId="33" fillId="3" borderId="0" xfId="0" applyFont="1" applyFill="1" applyAlignment="1">
      <alignment horizontal="center" vertical="center"/>
    </xf>
    <xf numFmtId="0" fontId="6" fillId="3" borderId="0" xfId="0" applyFont="1" applyFill="1" applyAlignment="1">
      <alignment horizontal="center"/>
    </xf>
    <xf numFmtId="0" fontId="33" fillId="0" borderId="0" xfId="0" applyFont="1" applyAlignment="1">
      <alignment horizontal="right"/>
    </xf>
    <xf numFmtId="0" fontId="7" fillId="3" borderId="0" xfId="0" applyFont="1" applyFill="1" applyAlignment="1">
      <alignment horizontal="left" vertical="center" wrapText="1"/>
    </xf>
    <xf numFmtId="0" fontId="6" fillId="0" borderId="2"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9" fillId="2" borderId="8" xfId="0" applyFont="1" applyFill="1" applyBorder="1" applyAlignment="1">
      <alignment horizontal="center"/>
    </xf>
    <xf numFmtId="0" fontId="9" fillId="2" borderId="9" xfId="0" applyFont="1" applyFill="1" applyBorder="1" applyAlignment="1">
      <alignment horizontal="center"/>
    </xf>
    <xf numFmtId="0" fontId="6" fillId="0" borderId="10" xfId="0" applyFont="1" applyBorder="1" applyAlignment="1">
      <alignment horizontal="center" wrapText="1"/>
    </xf>
    <xf numFmtId="0" fontId="6" fillId="0" borderId="13" xfId="0" applyFont="1" applyBorder="1" applyAlignment="1">
      <alignment horizontal="center" wrapText="1"/>
    </xf>
    <xf numFmtId="0" fontId="4" fillId="0" borderId="10" xfId="0" applyFont="1" applyBorder="1" applyAlignment="1">
      <alignment horizontal="center" wrapText="1"/>
    </xf>
    <xf numFmtId="0" fontId="4" fillId="0" borderId="13" xfId="0" applyFont="1" applyBorder="1" applyAlignment="1">
      <alignment horizont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164" fontId="6" fillId="0" borderId="10" xfId="0" applyNumberFormat="1" applyFont="1" applyBorder="1" applyAlignment="1">
      <alignment horizontal="center" vertical="center"/>
    </xf>
    <xf numFmtId="164" fontId="6" fillId="0" borderId="11" xfId="0" applyNumberFormat="1" applyFont="1" applyBorder="1" applyAlignment="1">
      <alignment horizontal="center" vertical="center"/>
    </xf>
    <xf numFmtId="0" fontId="4" fillId="0" borderId="11" xfId="0" applyFont="1" applyBorder="1" applyAlignment="1">
      <alignment horizontal="center" wrapText="1"/>
    </xf>
    <xf numFmtId="0" fontId="6" fillId="0" borderId="16" xfId="0" applyFont="1" applyBorder="1" applyAlignment="1">
      <alignment horizontal="center" vertical="center" wrapText="1"/>
    </xf>
    <xf numFmtId="0" fontId="6" fillId="0" borderId="17" xfId="0" applyFont="1" applyBorder="1" applyAlignment="1">
      <alignment horizontal="center" wrapText="1"/>
    </xf>
    <xf numFmtId="0" fontId="6" fillId="0" borderId="15" xfId="0" applyFont="1" applyBorder="1" applyAlignment="1">
      <alignment horizontal="center" vertical="center" wrapText="1"/>
    </xf>
    <xf numFmtId="0" fontId="6" fillId="0" borderId="11" xfId="0" applyFont="1" applyBorder="1" applyAlignment="1">
      <alignment horizontal="center" wrapText="1"/>
    </xf>
    <xf numFmtId="0" fontId="10" fillId="0" borderId="0" xfId="0" applyFont="1" applyAlignment="1">
      <alignment horizontal="left" vertical="top" wrapText="1"/>
    </xf>
    <xf numFmtId="0" fontId="10" fillId="0" borderId="0" xfId="0" applyFont="1" applyAlignment="1">
      <alignment horizontal="left"/>
    </xf>
  </cellXfs>
  <cellStyles count="2">
    <cellStyle name="Normal" xfId="0" builtinId="0"/>
    <cellStyle name="Percent"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A54F0F"/>
      <rgbColor rgb="0000FFFF"/>
      <rgbColor rgb="00800000"/>
      <rgbColor rgb="00008000"/>
      <rgbColor rgb="00000080"/>
      <rgbColor rgb="00808000"/>
      <rgbColor rgb="00D0006F"/>
      <rgbColor rgb="00008080"/>
      <rgbColor rgb="00C0C0C0"/>
      <rgbColor rgb="00808080"/>
      <rgbColor rgb="009999FF"/>
      <rgbColor rgb="006E6259"/>
      <rgbColor rgb="00620C0B"/>
      <rgbColor rgb="00590001"/>
      <rgbColor rgb="00404549"/>
      <rgbColor rgb="00CD9B7A"/>
      <rgbColor rgb="00990033"/>
      <rgbColor rgb="00EAEAEA"/>
      <rgbColor rgb="00000080"/>
      <rgbColor rgb="00579A32"/>
      <rgbColor rgb="003366FF"/>
      <rgbColor rgb="00CC9900"/>
      <rgbColor rgb="00D22630"/>
      <rgbColor rgb="00A54F0F"/>
      <rgbColor rgb="0000BFB3"/>
      <rgbColor rgb="00666666"/>
      <rgbColor rgb="00009CDE"/>
      <rgbColor rgb="00CCFFFF"/>
      <rgbColor rgb="00CCFFCC"/>
      <rgbColor rgb="00CDE499"/>
      <rgbColor rgb="0099D7F2"/>
      <rgbColor rgb="00666666"/>
      <rgbColor rgb="00CC99FF"/>
      <rgbColor rgb="00F0A8AB"/>
      <rgbColor rgb="003366FF"/>
      <rgbColor rgb="0033CCCC"/>
      <rgbColor rgb="0084BD00"/>
      <rgbColor rgb="00FEDB00"/>
      <rgbColor rgb="00FF9900"/>
      <rgbColor rgb="00FE5000"/>
      <rgbColor rgb="00666699"/>
      <rgbColor rgb="00969696"/>
      <rgbColor rgb="00003366"/>
      <rgbColor rgb="00339966"/>
      <rgbColor rgb="00003300"/>
      <rgbColor rgb="00333300"/>
      <rgbColor rgb="00993300"/>
      <rgbColor rgb="00993366"/>
      <rgbColor rgb="00333399"/>
      <rgbColor rgb="00333333"/>
    </indexedColors>
    <mruColors>
      <color rgb="FF9ED6C3"/>
      <color rgb="FF73C3A8"/>
      <color rgb="FF1D7A8F"/>
      <color rgb="FFDC5858"/>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28</xdr:col>
      <xdr:colOff>171449</xdr:colOff>
      <xdr:row>135</xdr:row>
      <xdr:rowOff>85726</xdr:rowOff>
    </xdr:from>
    <xdr:to>
      <xdr:col>32</xdr:col>
      <xdr:colOff>485774</xdr:colOff>
      <xdr:row>137</xdr:row>
      <xdr:rowOff>66671</xdr:rowOff>
    </xdr:to>
    <xdr:pic>
      <xdr:nvPicPr>
        <xdr:cNvPr id="3" name="Picture 2">
          <a:extLst>
            <a:ext uri="{FF2B5EF4-FFF2-40B4-BE49-F238E27FC236}">
              <a16:creationId xmlns:a16="http://schemas.microsoft.com/office/drawing/2014/main" id="{540205F6-610C-0028-08FE-F6623D4D25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516599" y="28394026"/>
          <a:ext cx="2676525" cy="3714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28</xdr:col>
      <xdr:colOff>168671</xdr:colOff>
      <xdr:row>135</xdr:row>
      <xdr:rowOff>138906</xdr:rowOff>
    </xdr:from>
    <xdr:to>
      <xdr:col>32</xdr:col>
      <xdr:colOff>502046</xdr:colOff>
      <xdr:row>137</xdr:row>
      <xdr:rowOff>123423</xdr:rowOff>
    </xdr:to>
    <xdr:pic>
      <xdr:nvPicPr>
        <xdr:cNvPr id="2" name="Picture 1">
          <a:extLst>
            <a:ext uri="{FF2B5EF4-FFF2-40B4-BE49-F238E27FC236}">
              <a16:creationId xmlns:a16="http://schemas.microsoft.com/office/drawing/2014/main" id="{A1B66679-994C-4F7E-8002-0AE5C2DDBF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86015" y="28277344"/>
          <a:ext cx="2676525" cy="3714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3092824</xdr:colOff>
      <xdr:row>0</xdr:row>
      <xdr:rowOff>22411</xdr:rowOff>
    </xdr:from>
    <xdr:to>
      <xdr:col>0</xdr:col>
      <xdr:colOff>3395383</xdr:colOff>
      <xdr:row>0</xdr:row>
      <xdr:rowOff>190500</xdr:rowOff>
    </xdr:to>
    <xdr:sp macro="" textlink="">
      <xdr:nvSpPr>
        <xdr:cNvPr id="2" name="Arrow: Right 1">
          <a:extLst>
            <a:ext uri="{FF2B5EF4-FFF2-40B4-BE49-F238E27FC236}">
              <a16:creationId xmlns:a16="http://schemas.microsoft.com/office/drawing/2014/main" id="{C90E1769-BB85-6456-4F39-8C3BCDCC1624}"/>
            </a:ext>
          </a:extLst>
        </xdr:cNvPr>
        <xdr:cNvSpPr/>
      </xdr:nvSpPr>
      <xdr:spPr bwMode="auto">
        <a:xfrm>
          <a:off x="3092824" y="22411"/>
          <a:ext cx="302559" cy="168089"/>
        </a:xfrm>
        <a:prstGeom prst="rightArrow">
          <a:avLst/>
        </a:prstGeom>
        <a:solidFill>
          <a:schemeClr val="accent2"/>
        </a:solidFill>
        <a:ln w="9525" cap="flat" cmpd="sng" algn="ctr">
          <a:solidFill>
            <a:schemeClr val="accent1"/>
          </a:solidFill>
          <a:prstDash val="solid"/>
          <a:round/>
          <a:headEnd type="none" w="med" len="med"/>
          <a:tailEnd type="none" w="med" len="med"/>
        </a:ln>
        <a:effectLst/>
      </xdr:spPr>
      <xdr:txBody>
        <a:bodyPr wrap="none" lIns="18288" tIns="0" rIns="0" bIns="0" rtlCol="0" anchor="ctr" upright="1">
          <a:spAutoFit/>
        </a:bodyPr>
        <a:lstStyle/>
        <a:p>
          <a:pPr algn="l"/>
          <a:endParaRPr lang="en-US" sz="1100"/>
        </a:p>
      </xdr:txBody>
    </xdr:sp>
    <xdr:clientData/>
  </xdr:twoCellAnchor>
  <xdr:twoCellAnchor>
    <xdr:from>
      <xdr:col>0</xdr:col>
      <xdr:colOff>3083523</xdr:colOff>
      <xdr:row>1</xdr:row>
      <xdr:rowOff>60065</xdr:rowOff>
    </xdr:from>
    <xdr:to>
      <xdr:col>0</xdr:col>
      <xdr:colOff>3386082</xdr:colOff>
      <xdr:row>1</xdr:row>
      <xdr:rowOff>252247</xdr:rowOff>
    </xdr:to>
    <xdr:sp macro="" textlink="">
      <xdr:nvSpPr>
        <xdr:cNvPr id="3" name="Arrow: Right 2">
          <a:extLst>
            <a:ext uri="{FF2B5EF4-FFF2-40B4-BE49-F238E27FC236}">
              <a16:creationId xmlns:a16="http://schemas.microsoft.com/office/drawing/2014/main" id="{082AE5C7-87EB-4043-B06D-5DE65332FA13}"/>
            </a:ext>
          </a:extLst>
        </xdr:cNvPr>
        <xdr:cNvSpPr/>
      </xdr:nvSpPr>
      <xdr:spPr bwMode="auto">
        <a:xfrm>
          <a:off x="3083523" y="284183"/>
          <a:ext cx="302559" cy="192182"/>
        </a:xfrm>
        <a:prstGeom prst="rightArrow">
          <a:avLst/>
        </a:prstGeom>
        <a:solidFill>
          <a:schemeClr val="accent2"/>
        </a:solidFill>
        <a:ln w="9525" cap="flat" cmpd="sng" algn="ctr">
          <a:solidFill>
            <a:schemeClr val="accent1"/>
          </a:solidFill>
          <a:prstDash val="solid"/>
          <a:round/>
          <a:headEnd type="none" w="med" len="med"/>
          <a:tailEnd type="none" w="med" len="med"/>
        </a:ln>
        <a:effectLst/>
      </xdr:spPr>
      <xdr:txBody>
        <a:bodyPr wrap="none" lIns="18288" tIns="0" rIns="0" bIns="0" rtlCol="0" anchor="ctr" upright="1">
          <a:noAutofit/>
        </a:bodyPr>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600075</xdr:colOff>
      <xdr:row>2</xdr:row>
      <xdr:rowOff>9525</xdr:rowOff>
    </xdr:to>
    <xdr:pic>
      <xdr:nvPicPr>
        <xdr:cNvPr id="41986" name="Picture 2">
          <a:extLst>
            <a:ext uri="{FF2B5EF4-FFF2-40B4-BE49-F238E27FC236}">
              <a16:creationId xmlns:a16="http://schemas.microsoft.com/office/drawing/2014/main" id="{DA832D4E-7AC0-4EED-B0BE-8CFB0CA7BA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58175" cy="1266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114300</xdr:colOff>
      <xdr:row>2</xdr:row>
      <xdr:rowOff>95251</xdr:rowOff>
    </xdr:from>
    <xdr:to>
      <xdr:col>18</xdr:col>
      <xdr:colOff>295275</xdr:colOff>
      <xdr:row>41</xdr:row>
      <xdr:rowOff>116358</xdr:rowOff>
    </xdr:to>
    <xdr:pic>
      <xdr:nvPicPr>
        <xdr:cNvPr id="2" name="Picture 1">
          <a:extLst>
            <a:ext uri="{FF2B5EF4-FFF2-40B4-BE49-F238E27FC236}">
              <a16:creationId xmlns:a16="http://schemas.microsoft.com/office/drawing/2014/main" id="{D7CFBF9A-57FA-4F55-A95A-8FF40ED84E4C}"/>
            </a:ext>
          </a:extLst>
        </xdr:cNvPr>
        <xdr:cNvPicPr>
          <a:picLocks noChangeAspect="1"/>
        </xdr:cNvPicPr>
      </xdr:nvPicPr>
      <xdr:blipFill>
        <a:blip xmlns:r="http://schemas.openxmlformats.org/officeDocument/2006/relationships" r:embed="rId1"/>
        <a:stretch>
          <a:fillRect/>
        </a:stretch>
      </xdr:blipFill>
      <xdr:spPr>
        <a:xfrm>
          <a:off x="114300" y="419101"/>
          <a:ext cx="11153775" cy="633618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68691</xdr:colOff>
      <xdr:row>3</xdr:row>
      <xdr:rowOff>39557</xdr:rowOff>
    </xdr:from>
    <xdr:to>
      <xdr:col>16</xdr:col>
      <xdr:colOff>17256</xdr:colOff>
      <xdr:row>51</xdr:row>
      <xdr:rowOff>145327</xdr:rowOff>
    </xdr:to>
    <xdr:pic>
      <xdr:nvPicPr>
        <xdr:cNvPr id="2" name="Picture 1">
          <a:extLst>
            <a:ext uri="{FF2B5EF4-FFF2-40B4-BE49-F238E27FC236}">
              <a16:creationId xmlns:a16="http://schemas.microsoft.com/office/drawing/2014/main" id="{0C0053B2-EED2-4134-9FC9-2096B5D126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691" y="553907"/>
          <a:ext cx="9702165" cy="83353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190500</xdr:colOff>
      <xdr:row>1</xdr:row>
      <xdr:rowOff>84604</xdr:rowOff>
    </xdr:from>
    <xdr:to>
      <xdr:col>15</xdr:col>
      <xdr:colOff>42582</xdr:colOff>
      <xdr:row>48</xdr:row>
      <xdr:rowOff>10358</xdr:rowOff>
    </xdr:to>
    <xdr:pic>
      <xdr:nvPicPr>
        <xdr:cNvPr id="2" name="Picture 2">
          <a:extLst>
            <a:ext uri="{FF2B5EF4-FFF2-40B4-BE49-F238E27FC236}">
              <a16:creationId xmlns:a16="http://schemas.microsoft.com/office/drawing/2014/main" id="{E2925DDD-9F4D-449A-9882-9EC262E97B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246529"/>
          <a:ext cx="8996082" cy="75362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57150</xdr:rowOff>
    </xdr:from>
    <xdr:to>
      <xdr:col>11</xdr:col>
      <xdr:colOff>180974</xdr:colOff>
      <xdr:row>35</xdr:row>
      <xdr:rowOff>136189</xdr:rowOff>
    </xdr:to>
    <xdr:pic>
      <xdr:nvPicPr>
        <xdr:cNvPr id="2" name="Picture 3">
          <a:extLst>
            <a:ext uri="{FF2B5EF4-FFF2-40B4-BE49-F238E27FC236}">
              <a16:creationId xmlns:a16="http://schemas.microsoft.com/office/drawing/2014/main" id="{8FB43473-4C04-44A2-A658-F0AEE54C71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
          <a:ext cx="6886574" cy="57464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190500</xdr:colOff>
      <xdr:row>0</xdr:row>
      <xdr:rowOff>47625</xdr:rowOff>
    </xdr:from>
    <xdr:to>
      <xdr:col>22</xdr:col>
      <xdr:colOff>266700</xdr:colOff>
      <xdr:row>35</xdr:row>
      <xdr:rowOff>96014</xdr:rowOff>
    </xdr:to>
    <xdr:pic>
      <xdr:nvPicPr>
        <xdr:cNvPr id="3" name="Picture 4">
          <a:extLst>
            <a:ext uri="{FF2B5EF4-FFF2-40B4-BE49-F238E27FC236}">
              <a16:creationId xmlns:a16="http://schemas.microsoft.com/office/drawing/2014/main" id="{A7E7AACD-5CE4-434D-B542-7B91DA0031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96100" y="47625"/>
          <a:ext cx="6781800" cy="57157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22860</xdr:colOff>
      <xdr:row>0</xdr:row>
      <xdr:rowOff>0</xdr:rowOff>
    </xdr:from>
    <xdr:to>
      <xdr:col>12</xdr:col>
      <xdr:colOff>584834</xdr:colOff>
      <xdr:row>40</xdr:row>
      <xdr:rowOff>125184</xdr:rowOff>
    </xdr:to>
    <xdr:pic>
      <xdr:nvPicPr>
        <xdr:cNvPr id="2" name="Picture 5">
          <a:extLst>
            <a:ext uri="{FF2B5EF4-FFF2-40B4-BE49-F238E27FC236}">
              <a16:creationId xmlns:a16="http://schemas.microsoft.com/office/drawing/2014/main" id="{02ED4F6F-0563-4A9D-B73B-7DC5D64F1D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 y="0"/>
          <a:ext cx="7877174" cy="6830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219074</xdr:colOff>
      <xdr:row>38</xdr:row>
      <xdr:rowOff>161635</xdr:rowOff>
    </xdr:to>
    <xdr:pic>
      <xdr:nvPicPr>
        <xdr:cNvPr id="2" name="Picture 6">
          <a:extLst>
            <a:ext uri="{FF2B5EF4-FFF2-40B4-BE49-F238E27FC236}">
              <a16:creationId xmlns:a16="http://schemas.microsoft.com/office/drawing/2014/main" id="{16B0B312-2B44-40DE-9A91-82DAB675CC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4" cy="6314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104775</xdr:colOff>
      <xdr:row>1</xdr:row>
      <xdr:rowOff>85725</xdr:rowOff>
    </xdr:from>
    <xdr:to>
      <xdr:col>18</xdr:col>
      <xdr:colOff>278130</xdr:colOff>
      <xdr:row>40</xdr:row>
      <xdr:rowOff>103022</xdr:rowOff>
    </xdr:to>
    <xdr:pic>
      <xdr:nvPicPr>
        <xdr:cNvPr id="2" name="Picture 1">
          <a:extLst>
            <a:ext uri="{FF2B5EF4-FFF2-40B4-BE49-F238E27FC236}">
              <a16:creationId xmlns:a16="http://schemas.microsoft.com/office/drawing/2014/main" id="{19287FBD-7DAF-4A2E-AC3F-ADACF7730152}"/>
            </a:ext>
          </a:extLst>
        </xdr:cNvPr>
        <xdr:cNvPicPr>
          <a:picLocks noChangeAspect="1"/>
        </xdr:cNvPicPr>
      </xdr:nvPicPr>
      <xdr:blipFill>
        <a:blip xmlns:r="http://schemas.openxmlformats.org/officeDocument/2006/relationships" r:embed="rId1"/>
        <a:stretch>
          <a:fillRect/>
        </a:stretch>
      </xdr:blipFill>
      <xdr:spPr>
        <a:xfrm>
          <a:off x="104775" y="257175"/>
          <a:ext cx="11146155" cy="67038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wrap="none" lIns="18288" tIns="0" rIns="0" bIns="0" upright="1">
        <a:spAutoFit/>
      </a:bodyPr>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2D050"/>
  </sheetPr>
  <dimension ref="A1:AH138"/>
  <sheetViews>
    <sheetView showGridLines="0" tabSelected="1" zoomScaleNormal="100" zoomScaleSheetLayoutView="100" workbookViewId="0">
      <pane xSplit="1" ySplit="3" topLeftCell="B4" activePane="bottomRight" state="frozen"/>
      <selection sqref="A1:A3"/>
      <selection pane="topRight" sqref="A1:A3"/>
      <selection pane="bottomLeft" sqref="A1:A3"/>
      <selection pane="bottomRight" activeCell="L1" sqref="L1"/>
    </sheetView>
  </sheetViews>
  <sheetFormatPr defaultColWidth="9.1796875" defaultRowHeight="15.5" x14ac:dyDescent="0.25"/>
  <cols>
    <col min="1" max="1" width="44.7265625" style="102" customWidth="1"/>
    <col min="2" max="6" width="9" style="102" customWidth="1"/>
    <col min="7" max="7" width="9" style="108" customWidth="1"/>
    <col min="8" max="9" width="9" style="102" customWidth="1"/>
    <col min="10" max="10" width="8.26953125" style="108" customWidth="1"/>
    <col min="11" max="11" width="9" style="108" customWidth="1"/>
    <col min="12" max="12" width="2.7265625" style="102" customWidth="1"/>
    <col min="13" max="17" width="9" style="102" customWidth="1"/>
    <col min="18" max="18" width="9" style="108" customWidth="1"/>
    <col min="19" max="20" width="9" style="102" customWidth="1"/>
    <col min="21" max="21" width="8.453125" style="102" customWidth="1"/>
    <col min="22" max="22" width="9" style="102" customWidth="1"/>
    <col min="23" max="23" width="2.7265625" style="102" customWidth="1"/>
    <col min="24" max="31" width="9" style="102" customWidth="1"/>
    <col min="32" max="32" width="8.453125" style="102" customWidth="1"/>
    <col min="33" max="33" width="9" style="102" customWidth="1"/>
    <col min="34" max="16384" width="9.1796875" style="102"/>
  </cols>
  <sheetData>
    <row r="1" spans="1:34" x14ac:dyDescent="0.25">
      <c r="A1" s="207" t="str">
        <f>'Occupancy Raw Data'!B1</f>
        <v>Week of April 13 to April 19, 2025</v>
      </c>
      <c r="B1" s="214" t="s">
        <v>66</v>
      </c>
      <c r="C1" s="215"/>
      <c r="D1" s="215"/>
      <c r="E1" s="215"/>
      <c r="F1" s="215"/>
      <c r="G1" s="215"/>
      <c r="H1" s="215"/>
      <c r="I1" s="215"/>
      <c r="J1" s="215"/>
      <c r="K1" s="216"/>
      <c r="L1" s="106"/>
      <c r="M1" s="214" t="s">
        <v>67</v>
      </c>
      <c r="N1" s="215"/>
      <c r="O1" s="215"/>
      <c r="P1" s="215"/>
      <c r="Q1" s="215"/>
      <c r="R1" s="215"/>
      <c r="S1" s="215"/>
      <c r="T1" s="215"/>
      <c r="U1" s="215"/>
      <c r="V1" s="216"/>
      <c r="W1" s="106"/>
      <c r="X1" s="214" t="s">
        <v>68</v>
      </c>
      <c r="Y1" s="215"/>
      <c r="Z1" s="215"/>
      <c r="AA1" s="215"/>
      <c r="AB1" s="215"/>
      <c r="AC1" s="215"/>
      <c r="AD1" s="215"/>
      <c r="AE1" s="215"/>
      <c r="AF1" s="215"/>
      <c r="AG1" s="216"/>
      <c r="AH1" s="103"/>
    </row>
    <row r="2" spans="1:34" x14ac:dyDescent="0.25">
      <c r="A2" s="208"/>
      <c r="B2" s="107"/>
      <c r="C2" s="108"/>
      <c r="D2" s="108"/>
      <c r="E2" s="108"/>
      <c r="F2" s="109"/>
      <c r="G2" s="210" t="s">
        <v>64</v>
      </c>
      <c r="H2" s="108"/>
      <c r="I2" s="108"/>
      <c r="J2" s="210" t="s">
        <v>65</v>
      </c>
      <c r="K2" s="212" t="s">
        <v>56</v>
      </c>
      <c r="L2" s="103"/>
      <c r="M2" s="107"/>
      <c r="N2" s="108"/>
      <c r="O2" s="108"/>
      <c r="P2" s="108"/>
      <c r="Q2" s="108"/>
      <c r="R2" s="210" t="s">
        <v>64</v>
      </c>
      <c r="S2" s="108"/>
      <c r="T2" s="108"/>
      <c r="U2" s="210" t="s">
        <v>65</v>
      </c>
      <c r="V2" s="212" t="s">
        <v>56</v>
      </c>
      <c r="W2" s="103"/>
      <c r="X2" s="110"/>
      <c r="Y2" s="111"/>
      <c r="Z2" s="111"/>
      <c r="AA2" s="111"/>
      <c r="AB2" s="111"/>
      <c r="AC2" s="217" t="s">
        <v>64</v>
      </c>
      <c r="AD2" s="112"/>
      <c r="AE2" s="112"/>
      <c r="AF2" s="217" t="s">
        <v>65</v>
      </c>
      <c r="AG2" s="218" t="s">
        <v>56</v>
      </c>
      <c r="AH2" s="103"/>
    </row>
    <row r="3" spans="1:34" x14ac:dyDescent="0.25">
      <c r="A3" s="209"/>
      <c r="B3" s="113" t="s">
        <v>57</v>
      </c>
      <c r="C3" s="114" t="s">
        <v>58</v>
      </c>
      <c r="D3" s="114" t="s">
        <v>59</v>
      </c>
      <c r="E3" s="114" t="s">
        <v>60</v>
      </c>
      <c r="F3" s="115" t="s">
        <v>61</v>
      </c>
      <c r="G3" s="211"/>
      <c r="H3" s="114" t="s">
        <v>62</v>
      </c>
      <c r="I3" s="114" t="s">
        <v>63</v>
      </c>
      <c r="J3" s="211"/>
      <c r="K3" s="213"/>
      <c r="L3" s="103"/>
      <c r="M3" s="113" t="s">
        <v>57</v>
      </c>
      <c r="N3" s="114" t="s">
        <v>58</v>
      </c>
      <c r="O3" s="114" t="s">
        <v>59</v>
      </c>
      <c r="P3" s="114" t="s">
        <v>60</v>
      </c>
      <c r="Q3" s="114" t="s">
        <v>61</v>
      </c>
      <c r="R3" s="211"/>
      <c r="S3" s="114" t="s">
        <v>62</v>
      </c>
      <c r="T3" s="114" t="s">
        <v>63</v>
      </c>
      <c r="U3" s="211"/>
      <c r="V3" s="213"/>
      <c r="W3" s="103"/>
      <c r="X3" s="113" t="s">
        <v>57</v>
      </c>
      <c r="Y3" s="114" t="s">
        <v>58</v>
      </c>
      <c r="Z3" s="114" t="s">
        <v>59</v>
      </c>
      <c r="AA3" s="114" t="s">
        <v>60</v>
      </c>
      <c r="AB3" s="114" t="s">
        <v>61</v>
      </c>
      <c r="AC3" s="211"/>
      <c r="AD3" s="115" t="s">
        <v>62</v>
      </c>
      <c r="AE3" s="115" t="s">
        <v>63</v>
      </c>
      <c r="AF3" s="211"/>
      <c r="AG3" s="213"/>
      <c r="AH3" s="103"/>
    </row>
    <row r="4" spans="1:34" x14ac:dyDescent="0.25">
      <c r="A4" s="134" t="s">
        <v>15</v>
      </c>
      <c r="B4" s="117">
        <f>(VLOOKUP($A4,'Occupancy Raw Data'!$B$8:$BE$45,'Occupancy Raw Data'!G$3,FALSE))/100</f>
        <v>0.50943194466549901</v>
      </c>
      <c r="C4" s="118">
        <f>(VLOOKUP($A4,'Occupancy Raw Data'!$B$8:$BE$45,'Occupancy Raw Data'!H$3,FALSE))/100</f>
        <v>0.61227688933441793</v>
      </c>
      <c r="D4" s="118">
        <f>(VLOOKUP($A4,'Occupancy Raw Data'!$B$8:$BE$45,'Occupancy Raw Data'!I$3,FALSE))/100</f>
        <v>0.65941851682805608</v>
      </c>
      <c r="E4" s="118">
        <f>(VLOOKUP($A4,'Occupancy Raw Data'!$B$8:$BE$45,'Occupancy Raw Data'!J$3,FALSE))/100</f>
        <v>0.64986583887351301</v>
      </c>
      <c r="F4" s="118">
        <f>(VLOOKUP($A4,'Occupancy Raw Data'!$B$8:$BE$45,'Occupancy Raw Data'!K$3,FALSE))/100</f>
        <v>0.60904291243508002</v>
      </c>
      <c r="G4" s="119">
        <f>(VLOOKUP($A4,'Occupancy Raw Data'!$B$8:$BE$45,'Occupancy Raw Data'!L$3,FALSE))/100</f>
        <v>0.60800520029749894</v>
      </c>
      <c r="H4" s="99">
        <f>(VLOOKUP($A4,'Occupancy Raw Data'!$B$8:$BE$45,'Occupancy Raw Data'!N$3,FALSE))/100</f>
        <v>0.65257261911630493</v>
      </c>
      <c r="I4" s="99">
        <f>(VLOOKUP($A4,'Occupancy Raw Data'!$B$8:$BE$45,'Occupancy Raw Data'!O$3,FALSE))/100</f>
        <v>0.60775881139323307</v>
      </c>
      <c r="J4" s="119">
        <f>(VLOOKUP($A4,'Occupancy Raw Data'!$B$8:$BE$45,'Occupancy Raw Data'!P$3,FALSE))/100</f>
        <v>0.63016575492678906</v>
      </c>
      <c r="K4" s="120">
        <f>(VLOOKUP($A4,'Occupancy Raw Data'!$B$8:$BE$45,'Occupancy Raw Data'!R$3,FALSE))/100</f>
        <v>0.614337025160682</v>
      </c>
      <c r="M4" s="121">
        <f>VLOOKUP($A4,'ADR Raw Data'!$B$6:$BE$43,'ADR Raw Data'!G$1,FALSE)</f>
        <v>148.07331846711801</v>
      </c>
      <c r="N4" s="122">
        <f>VLOOKUP($A4,'ADR Raw Data'!$B$6:$BE$43,'ADR Raw Data'!H$1,FALSE)</f>
        <v>153.626679885367</v>
      </c>
      <c r="O4" s="122">
        <f>VLOOKUP($A4,'ADR Raw Data'!$B$6:$BE$43,'ADR Raw Data'!I$1,FALSE)</f>
        <v>159.00329517048101</v>
      </c>
      <c r="P4" s="122">
        <f>VLOOKUP($A4,'ADR Raw Data'!$B$6:$BE$43,'ADR Raw Data'!J$1,FALSE)</f>
        <v>157.06320657568801</v>
      </c>
      <c r="Q4" s="122">
        <f>VLOOKUP($A4,'ADR Raw Data'!$B$6:$BE$43,'ADR Raw Data'!K$1,FALSE)</f>
        <v>154.056127674001</v>
      </c>
      <c r="R4" s="123">
        <f>VLOOKUP($A4,'ADR Raw Data'!$B$6:$BE$43,'ADR Raw Data'!L$1,FALSE)</f>
        <v>154.682870113842</v>
      </c>
      <c r="S4" s="122">
        <f>VLOOKUP($A4,'ADR Raw Data'!$B$6:$BE$43,'ADR Raw Data'!N$1,FALSE)</f>
        <v>166.73744908713499</v>
      </c>
      <c r="T4" s="122">
        <f>VLOOKUP($A4,'ADR Raw Data'!$B$6:$BE$43,'ADR Raw Data'!O$1,FALSE)</f>
        <v>165.181852608372</v>
      </c>
      <c r="U4" s="123">
        <f>VLOOKUP($A4,'ADR Raw Data'!$B$6:$BE$43,'ADR Raw Data'!P$1,FALSE)</f>
        <v>165.98730852043099</v>
      </c>
      <c r="V4" s="124">
        <f>VLOOKUP($A4,'ADR Raw Data'!$B$6:$BE$43,'ADR Raw Data'!R$1,FALSE)</f>
        <v>157.99605268725099</v>
      </c>
      <c r="X4" s="121">
        <f>VLOOKUP($A4,'RevPAR Raw Data'!$B$6:$BE$43,'RevPAR Raw Data'!G$1,FALSE)</f>
        <v>75.433278579777905</v>
      </c>
      <c r="Y4" s="122">
        <f>VLOOKUP($A4,'RevPAR Raw Data'!$B$6:$BE$43,'RevPAR Raw Data'!H$1,FALSE)</f>
        <v>94.062065678987395</v>
      </c>
      <c r="Z4" s="122">
        <f>VLOOKUP($A4,'RevPAR Raw Data'!$B$6:$BE$43,'RevPAR Raw Data'!I$1,FALSE)</f>
        <v>104.84971707209201</v>
      </c>
      <c r="AA4" s="122">
        <f>VLOOKUP($A4,'RevPAR Raw Data'!$B$6:$BE$43,'RevPAR Raw Data'!J$1,FALSE)</f>
        <v>102.070012497473</v>
      </c>
      <c r="AB4" s="122">
        <f>VLOOKUP($A4,'RevPAR Raw Data'!$B$6:$BE$43,'RevPAR Raw Data'!K$1,FALSE)</f>
        <v>93.826792677044693</v>
      </c>
      <c r="AC4" s="123">
        <f>VLOOKUP($A4,'RevPAR Raw Data'!$B$6:$BE$43,'RevPAR Raw Data'!L$1,FALSE)</f>
        <v>94.047989426158694</v>
      </c>
      <c r="AD4" s="122">
        <f>VLOOKUP($A4,'RevPAR Raw Data'!$B$6:$BE$43,'RevPAR Raw Data'!N$1,FALSE)</f>
        <v>108.80829385556299</v>
      </c>
      <c r="AE4" s="122">
        <f>VLOOKUP($A4,'RevPAR Raw Data'!$B$6:$BE$43,'RevPAR Raw Data'!O$1,FALSE)</f>
        <v>100.390726404997</v>
      </c>
      <c r="AF4" s="123">
        <f>VLOOKUP($A4,'RevPAR Raw Data'!$B$6:$BE$43,'RevPAR Raw Data'!P$1,FALSE)</f>
        <v>104.599517582044</v>
      </c>
      <c r="AG4" s="124">
        <f>VLOOKUP($A4,'RevPAR Raw Data'!$B$6:$BE$43,'RevPAR Raw Data'!R$1,FALSE)</f>
        <v>97.062824995016797</v>
      </c>
    </row>
    <row r="5" spans="1:34" x14ac:dyDescent="0.25">
      <c r="A5" s="101" t="s">
        <v>122</v>
      </c>
      <c r="B5" s="89">
        <f>(VLOOKUP($A4,'Occupancy Raw Data'!$B$8:$BE$51,'Occupancy Raw Data'!T$3,FALSE))/100</f>
        <v>-1.64693615075081E-2</v>
      </c>
      <c r="C5" s="90">
        <f>(VLOOKUP($A4,'Occupancy Raw Data'!$B$8:$BE$51,'Occupancy Raw Data'!U$3,FALSE))/100</f>
        <v>-3.1471771479196602E-2</v>
      </c>
      <c r="D5" s="90">
        <f>(VLOOKUP($A4,'Occupancy Raw Data'!$B$8:$BE$51,'Occupancy Raw Data'!V$3,FALSE))/100</f>
        <v>-3.4378283432780904E-2</v>
      </c>
      <c r="E5" s="90">
        <f>(VLOOKUP($A4,'Occupancy Raw Data'!$B$8:$BE$51,'Occupancy Raw Data'!W$3,FALSE))/100</f>
        <v>-5.4538205748122098E-2</v>
      </c>
      <c r="F5" s="90">
        <f>(VLOOKUP($A4,'Occupancy Raw Data'!$B$8:$BE$51,'Occupancy Raw Data'!X$3,FALSE))/100</f>
        <v>-8.6838147286581402E-2</v>
      </c>
      <c r="G5" s="90">
        <f>(VLOOKUP($A4,'Occupancy Raw Data'!$B$8:$BE$51,'Occupancy Raw Data'!Y$3,FALSE))/100</f>
        <v>-4.6214299223244798E-2</v>
      </c>
      <c r="H5" s="91">
        <f>(VLOOKUP($A4,'Occupancy Raw Data'!$B$8:$BE$51,'Occupancy Raw Data'!AA$3,FALSE))/100</f>
        <v>-0.114856245674353</v>
      </c>
      <c r="I5" s="91">
        <f>(VLOOKUP($A4,'Occupancy Raw Data'!$B$8:$BE$51,'Occupancy Raw Data'!AB$3,FALSE))/100</f>
        <v>-0.19535188808558102</v>
      </c>
      <c r="J5" s="90">
        <f>(VLOOKUP($A4,'Occupancy Raw Data'!$B$8:$BE$51,'Occupancy Raw Data'!AC$3,FALSE))/100</f>
        <v>-0.15559098804910301</v>
      </c>
      <c r="K5" s="92">
        <f>(VLOOKUP($A4,'Occupancy Raw Data'!$B$8:$BE$51,'Occupancy Raw Data'!AE$3,FALSE))/100</f>
        <v>-8.1099387183797389E-2</v>
      </c>
      <c r="M5" s="89">
        <f>(VLOOKUP($A4,'ADR Raw Data'!$B$6:$BE$43,'ADR Raw Data'!T$1,FALSE))/100</f>
        <v>-2.1831012400176202E-2</v>
      </c>
      <c r="N5" s="90">
        <f>(VLOOKUP($A4,'ADR Raw Data'!$B$6:$BE$43,'ADR Raw Data'!U$1,FALSE))/100</f>
        <v>-1.4738575433886701E-2</v>
      </c>
      <c r="O5" s="90">
        <f>(VLOOKUP($A4,'ADR Raw Data'!$B$6:$BE$43,'ADR Raw Data'!V$1,FALSE))/100</f>
        <v>-9.2574135355978811E-3</v>
      </c>
      <c r="P5" s="90">
        <f>(VLOOKUP($A4,'ADR Raw Data'!$B$6:$BE$43,'ADR Raw Data'!W$1,FALSE))/100</f>
        <v>-6.3688123827323993E-3</v>
      </c>
      <c r="Q5" s="90">
        <f>(VLOOKUP($A4,'ADR Raw Data'!$B$6:$BE$43,'ADR Raw Data'!X$1,FALSE))/100</f>
        <v>-8.5796690032975201E-3</v>
      </c>
      <c r="R5" s="90">
        <f>(VLOOKUP($A4,'ADR Raw Data'!$B$6:$BE$43,'ADR Raw Data'!Y$1,FALSE))/100</f>
        <v>-1.1700999151611401E-2</v>
      </c>
      <c r="S5" s="91">
        <f>(VLOOKUP($A4,'ADR Raw Data'!$B$6:$BE$43,'ADR Raw Data'!AA$1,FALSE))/100</f>
        <v>-2.0467060222130002E-3</v>
      </c>
      <c r="T5" s="91">
        <f>(VLOOKUP($A4,'ADR Raw Data'!$B$6:$BE$43,'ADR Raw Data'!AB$1,FALSE))/100</f>
        <v>-1.7576962112158402E-2</v>
      </c>
      <c r="U5" s="90">
        <f>(VLOOKUP($A4,'ADR Raw Data'!$B$6:$BE$43,'ADR Raw Data'!AC$1,FALSE))/100</f>
        <v>-9.7091291824892394E-3</v>
      </c>
      <c r="V5" s="92">
        <f>(VLOOKUP($A4,'ADR Raw Data'!$B$6:$BE$43,'ADR Raw Data'!AE$1,FALSE))/100</f>
        <v>-1.2861947806631899E-2</v>
      </c>
      <c r="X5" s="89">
        <f>(VLOOKUP($A4,'RevPAR Raw Data'!$B$6:$BE$43,'RevPAR Raw Data'!T$1,FALSE))/100</f>
        <v>-3.7940831072390997E-2</v>
      </c>
      <c r="Y5" s="90">
        <f>(VLOOKUP($A4,'RevPAR Raw Data'!$B$6:$BE$43,'RevPAR Raw Data'!U$1,FALSE))/100</f>
        <v>-4.5746497835099105E-2</v>
      </c>
      <c r="Z5" s="90">
        <f>(VLOOKUP($A4,'RevPAR Raw Data'!$B$6:$BE$43,'RevPAR Raw Data'!V$1,FALSE))/100</f>
        <v>-4.3317442981997599E-2</v>
      </c>
      <c r="AA5" s="90">
        <f>(VLOOKUP($A4,'RevPAR Raw Data'!$B$6:$BE$43,'RevPAR Raw Data'!W$1,FALSE))/100</f>
        <v>-6.0559674530753907E-2</v>
      </c>
      <c r="AB5" s="90">
        <f>(VLOOKUP($A4,'RevPAR Raw Data'!$B$6:$BE$43,'RevPAR Raw Data'!X$1,FALSE))/100</f>
        <v>-9.46727737293004E-2</v>
      </c>
      <c r="AC5" s="90">
        <f>(VLOOKUP($A4,'RevPAR Raw Data'!$B$6:$BE$43,'RevPAR Raw Data'!Y$1,FALSE))/100</f>
        <v>-5.73745448988527E-2</v>
      </c>
      <c r="AD5" s="91">
        <f>(VLOOKUP($A4,'RevPAR Raw Data'!$B$6:$BE$43,'RevPAR Raw Data'!AA$1,FALSE))/100</f>
        <v>-0.11666787472685501</v>
      </c>
      <c r="AE5" s="91">
        <f>(VLOOKUP($A4,'RevPAR Raw Data'!$B$6:$BE$43,'RevPAR Raw Data'!AB$1,FALSE))/100</f>
        <v>-0.20949515746231998</v>
      </c>
      <c r="AF5" s="90">
        <f>(VLOOKUP($A4,'RevPAR Raw Data'!$B$6:$BE$43,'RevPAR Raw Data'!AC$1,FALSE))/100</f>
        <v>-0.16378946422899301</v>
      </c>
      <c r="AG5" s="92">
        <f>(VLOOKUP($A4,'RevPAR Raw Data'!$B$6:$BE$43,'RevPAR Raw Data'!AE$1,FALSE))/100</f>
        <v>-9.2918238905321499E-2</v>
      </c>
    </row>
    <row r="6" spans="1:34" x14ac:dyDescent="0.25">
      <c r="A6" s="116"/>
      <c r="B6" s="117"/>
      <c r="C6" s="118"/>
      <c r="D6" s="118"/>
      <c r="E6" s="118"/>
      <c r="F6" s="118"/>
      <c r="G6" s="119"/>
      <c r="H6" s="99"/>
      <c r="I6" s="99"/>
      <c r="J6" s="119"/>
      <c r="K6" s="120"/>
      <c r="M6" s="121"/>
      <c r="N6" s="122"/>
      <c r="O6" s="122"/>
      <c r="P6" s="122"/>
      <c r="Q6" s="122"/>
      <c r="R6" s="123"/>
      <c r="S6" s="122"/>
      <c r="T6" s="122"/>
      <c r="U6" s="123"/>
      <c r="V6" s="124"/>
      <c r="X6" s="121"/>
      <c r="Y6" s="122"/>
      <c r="Z6" s="122"/>
      <c r="AA6" s="122"/>
      <c r="AB6" s="122"/>
      <c r="AC6" s="123"/>
      <c r="AD6" s="122"/>
      <c r="AE6" s="122"/>
      <c r="AF6" s="123"/>
      <c r="AG6" s="124"/>
    </row>
    <row r="7" spans="1:34" x14ac:dyDescent="0.25">
      <c r="A7" s="134" t="s">
        <v>69</v>
      </c>
      <c r="B7" s="125">
        <f>(VLOOKUP($A7,'Occupancy Raw Data'!$B$8:$BE$45,'Occupancy Raw Data'!G$3,FALSE))/100</f>
        <v>0.54304427075287998</v>
      </c>
      <c r="C7" s="126">
        <f>(VLOOKUP($A7,'Occupancy Raw Data'!$B$8:$BE$45,'Occupancy Raw Data'!H$3,FALSE))/100</f>
        <v>0.64784824986870104</v>
      </c>
      <c r="D7" s="126">
        <f>(VLOOKUP($A7,'Occupancy Raw Data'!$B$8:$BE$45,'Occupancy Raw Data'!I$3,FALSE))/100</f>
        <v>0.69604250980876703</v>
      </c>
      <c r="E7" s="126">
        <f>(VLOOKUP($A7,'Occupancy Raw Data'!$B$8:$BE$45,'Occupancy Raw Data'!J$3,FALSE))/100</f>
        <v>0.67961321017022402</v>
      </c>
      <c r="F7" s="126">
        <f>(VLOOKUP($A7,'Occupancy Raw Data'!$B$8:$BE$45,'Occupancy Raw Data'!K$3,FALSE))/100</f>
        <v>0.63921653433840997</v>
      </c>
      <c r="G7" s="127">
        <f>(VLOOKUP($A7,'Occupancy Raw Data'!$B$8:$BE$45,'Occupancy Raw Data'!L$3,FALSE))/100</f>
        <v>0.64115295498779601</v>
      </c>
      <c r="H7" s="99">
        <f>(VLOOKUP($A7,'Occupancy Raw Data'!$B$8:$BE$45,'Occupancy Raw Data'!N$3,FALSE))/100</f>
        <v>0.68019401279001501</v>
      </c>
      <c r="I7" s="99">
        <f>(VLOOKUP($A7,'Occupancy Raw Data'!$B$8:$BE$45,'Occupancy Raw Data'!O$3,FALSE))/100</f>
        <v>0.61691124223794302</v>
      </c>
      <c r="J7" s="127">
        <f>(VLOOKUP($A7,'Occupancy Raw Data'!$B$8:$BE$45,'Occupancy Raw Data'!P$3,FALSE))/100</f>
        <v>0.64855262751397902</v>
      </c>
      <c r="K7" s="128">
        <f>(VLOOKUP($A7,'Occupancy Raw Data'!$B$8:$BE$45,'Occupancy Raw Data'!R$3,FALSE))/100</f>
        <v>0.64326714713813404</v>
      </c>
      <c r="M7" s="121">
        <f>VLOOKUP($A7,'ADR Raw Data'!$B$6:$BE$43,'ADR Raw Data'!G$1,FALSE)</f>
        <v>120.22245426959</v>
      </c>
      <c r="N7" s="122">
        <f>VLOOKUP($A7,'ADR Raw Data'!$B$6:$BE$43,'ADR Raw Data'!H$1,FALSE)</f>
        <v>128.851288136498</v>
      </c>
      <c r="O7" s="122">
        <f>VLOOKUP($A7,'ADR Raw Data'!$B$6:$BE$43,'ADR Raw Data'!I$1,FALSE)</f>
        <v>133.65853717943</v>
      </c>
      <c r="P7" s="122">
        <f>VLOOKUP($A7,'ADR Raw Data'!$B$6:$BE$43,'ADR Raw Data'!J$1,FALSE)</f>
        <v>131.381008101498</v>
      </c>
      <c r="Q7" s="122">
        <f>VLOOKUP($A7,'ADR Raw Data'!$B$6:$BE$43,'ADR Raw Data'!K$1,FALSE)</f>
        <v>125.455245800065</v>
      </c>
      <c r="R7" s="123">
        <f>VLOOKUP($A7,'ADR Raw Data'!$B$6:$BE$43,'ADR Raw Data'!L$1,FALSE)</f>
        <v>128.292493422018</v>
      </c>
      <c r="S7" s="122">
        <f>VLOOKUP($A7,'ADR Raw Data'!$B$6:$BE$43,'ADR Raw Data'!N$1,FALSE)</f>
        <v>134.89507305106901</v>
      </c>
      <c r="T7" s="122">
        <f>VLOOKUP($A7,'ADR Raw Data'!$B$6:$BE$43,'ADR Raw Data'!O$1,FALSE)</f>
        <v>130.63892769119801</v>
      </c>
      <c r="U7" s="123">
        <f>VLOOKUP($A7,'ADR Raw Data'!$B$6:$BE$43,'ADR Raw Data'!P$1,FALSE)</f>
        <v>132.870824123755</v>
      </c>
      <c r="V7" s="124">
        <f>VLOOKUP($A7,'ADR Raw Data'!$B$6:$BE$43,'ADR Raw Data'!R$1,FALSE)</f>
        <v>129.61133602084001</v>
      </c>
      <c r="X7" s="121">
        <f>VLOOKUP($A7,'RevPAR Raw Data'!$B$6:$BE$43,'RevPAR Raw Data'!G$1,FALSE)</f>
        <v>65.286115006950993</v>
      </c>
      <c r="Y7" s="122">
        <f>VLOOKUP($A7,'RevPAR Raw Data'!$B$6:$BE$43,'RevPAR Raw Data'!H$1,FALSE)</f>
        <v>83.476081512558295</v>
      </c>
      <c r="Z7" s="122">
        <f>VLOOKUP($A7,'RevPAR Raw Data'!$B$6:$BE$43,'RevPAR Raw Data'!I$1,FALSE)</f>
        <v>93.032023675739097</v>
      </c>
      <c r="AA7" s="122">
        <f>VLOOKUP($A7,'RevPAR Raw Data'!$B$6:$BE$43,'RevPAR Raw Data'!J$1,FALSE)</f>
        <v>89.288268671259502</v>
      </c>
      <c r="AB7" s="122">
        <f>VLOOKUP($A7,'RevPAR Raw Data'!$B$6:$BE$43,'RevPAR Raw Data'!K$1,FALSE)</f>
        <v>80.193067434891404</v>
      </c>
      <c r="AC7" s="123">
        <f>VLOOKUP($A7,'RevPAR Raw Data'!$B$6:$BE$43,'RevPAR Raw Data'!L$1,FALSE)</f>
        <v>82.255111260279804</v>
      </c>
      <c r="AD7" s="122">
        <f>VLOOKUP($A7,'RevPAR Raw Data'!$B$6:$BE$43,'RevPAR Raw Data'!N$1,FALSE)</f>
        <v>91.754821044208896</v>
      </c>
      <c r="AE7" s="122">
        <f>VLOOKUP($A7,'RevPAR Raw Data'!$B$6:$BE$43,'RevPAR Raw Data'!O$1,FALSE)</f>
        <v>80.592623166609997</v>
      </c>
      <c r="AF7" s="123">
        <f>VLOOKUP($A7,'RevPAR Raw Data'!$B$6:$BE$43,'RevPAR Raw Data'!P$1,FALSE)</f>
        <v>86.173722105409396</v>
      </c>
      <c r="AG7" s="124">
        <f>VLOOKUP($A7,'RevPAR Raw Data'!$B$6:$BE$43,'RevPAR Raw Data'!R$1,FALSE)</f>
        <v>83.374714358888298</v>
      </c>
    </row>
    <row r="8" spans="1:34" x14ac:dyDescent="0.25">
      <c r="A8" s="101" t="s">
        <v>122</v>
      </c>
      <c r="B8" s="89">
        <f>(VLOOKUP($A7,'Occupancy Raw Data'!$B$8:$BE$51,'Occupancy Raw Data'!T$3,FALSE))/100</f>
        <v>1.7799093584900602E-2</v>
      </c>
      <c r="C8" s="90">
        <f>(VLOOKUP($A7,'Occupancy Raw Data'!$B$8:$BE$51,'Occupancy Raw Data'!U$3,FALSE))/100</f>
        <v>-4.4048449958919197E-2</v>
      </c>
      <c r="D8" s="90">
        <f>(VLOOKUP($A7,'Occupancy Raw Data'!$B$8:$BE$51,'Occupancy Raw Data'!V$3,FALSE))/100</f>
        <v>-4.1378471411963096E-2</v>
      </c>
      <c r="E8" s="90">
        <f>(VLOOKUP($A7,'Occupancy Raw Data'!$B$8:$BE$51,'Occupancy Raw Data'!W$3,FALSE))/100</f>
        <v>-7.27587972538178E-2</v>
      </c>
      <c r="F8" s="90">
        <f>(VLOOKUP($A7,'Occupancy Raw Data'!$B$8:$BE$51,'Occupancy Raw Data'!X$3,FALSE))/100</f>
        <v>-0.112604814873147</v>
      </c>
      <c r="G8" s="90">
        <f>(VLOOKUP($A7,'Occupancy Raw Data'!$B$8:$BE$51,'Occupancy Raw Data'!Y$3,FALSE))/100</f>
        <v>-5.4515282668072602E-2</v>
      </c>
      <c r="H8" s="91">
        <f>(VLOOKUP($A7,'Occupancy Raw Data'!$B$8:$BE$51,'Occupancy Raw Data'!AA$3,FALSE))/100</f>
        <v>-0.119597396970298</v>
      </c>
      <c r="I8" s="91">
        <f>(VLOOKUP($A7,'Occupancy Raw Data'!$B$8:$BE$51,'Occupancy Raw Data'!AB$3,FALSE))/100</f>
        <v>-0.20633398787425702</v>
      </c>
      <c r="J8" s="90">
        <f>(VLOOKUP($A7,'Occupancy Raw Data'!$B$8:$BE$51,'Occupancy Raw Data'!AC$3,FALSE))/100</f>
        <v>-0.16309717737469398</v>
      </c>
      <c r="K8" s="92">
        <f>(VLOOKUP($A7,'Occupancy Raw Data'!$B$8:$BE$51,'Occupancy Raw Data'!AE$3,FALSE))/100</f>
        <v>-8.8578635626038793E-2</v>
      </c>
      <c r="M8" s="89">
        <f>(VLOOKUP($A7,'ADR Raw Data'!$B$6:$BE$43,'ADR Raw Data'!T$1,FALSE))/100</f>
        <v>-1.8656068814674399E-2</v>
      </c>
      <c r="N8" s="90">
        <f>(VLOOKUP($A7,'ADR Raw Data'!$B$6:$BE$43,'ADR Raw Data'!U$1,FALSE))/100</f>
        <v>-6.6547237247193802E-2</v>
      </c>
      <c r="O8" s="90">
        <f>(VLOOKUP($A7,'ADR Raw Data'!$B$6:$BE$43,'ADR Raw Data'!V$1,FALSE))/100</f>
        <v>-8.5113858928216199E-2</v>
      </c>
      <c r="P8" s="90">
        <f>(VLOOKUP($A7,'ADR Raw Data'!$B$6:$BE$43,'ADR Raw Data'!W$1,FALSE))/100</f>
        <v>-9.9087700866410208E-2</v>
      </c>
      <c r="Q8" s="90">
        <f>(VLOOKUP($A7,'ADR Raw Data'!$B$6:$BE$43,'ADR Raw Data'!X$1,FALSE))/100</f>
        <v>-9.8205926820000511E-2</v>
      </c>
      <c r="R8" s="90">
        <f>(VLOOKUP($A7,'ADR Raw Data'!$B$6:$BE$43,'ADR Raw Data'!Y$1,FALSE))/100</f>
        <v>-7.8576599426661092E-2</v>
      </c>
      <c r="S8" s="91">
        <f>(VLOOKUP($A7,'ADR Raw Data'!$B$6:$BE$43,'ADR Raw Data'!AA$1,FALSE))/100</f>
        <v>-7.1025342975715305E-2</v>
      </c>
      <c r="T8" s="91">
        <f>(VLOOKUP($A7,'ADR Raw Data'!$B$6:$BE$43,'ADR Raw Data'!AB$1,FALSE))/100</f>
        <v>-9.7462720625829904E-2</v>
      </c>
      <c r="U8" s="90">
        <f>(VLOOKUP($A7,'ADR Raw Data'!$B$6:$BE$43,'ADR Raw Data'!AC$1,FALSE))/100</f>
        <v>-8.3502390400309795E-2</v>
      </c>
      <c r="V8" s="92">
        <f>(VLOOKUP($A7,'ADR Raw Data'!$B$6:$BE$43,'ADR Raw Data'!AE$1,FALSE))/100</f>
        <v>-8.099770254818911E-2</v>
      </c>
      <c r="X8" s="89">
        <f>(VLOOKUP($A7,'RevPAR Raw Data'!$B$6:$BE$43,'RevPAR Raw Data'!T$1,FALSE))/100</f>
        <v>-1.1890363445325001E-3</v>
      </c>
      <c r="Y8" s="90">
        <f>(VLOOKUP($A7,'RevPAR Raw Data'!$B$6:$BE$43,'RevPAR Raw Data'!U$1,FALSE))/100</f>
        <v>-0.107664384556325</v>
      </c>
      <c r="Z8" s="90">
        <f>(VLOOKUP($A7,'RevPAR Raw Data'!$B$6:$BE$43,'RevPAR Raw Data'!V$1,FALSE))/100</f>
        <v>-0.12297044896175599</v>
      </c>
      <c r="AA8" s="90">
        <f>(VLOOKUP($A7,'RevPAR Raw Data'!$B$6:$BE$43,'RevPAR Raw Data'!W$1,FALSE))/100</f>
        <v>-0.16463699618254102</v>
      </c>
      <c r="AB8" s="90">
        <f>(VLOOKUP($A7,'RevPAR Raw Data'!$B$6:$BE$43,'RevPAR Raw Data'!X$1,FALSE))/100</f>
        <v>-0.19975228148413599</v>
      </c>
      <c r="AC8" s="90">
        <f>(VLOOKUP($A7,'RevPAR Raw Data'!$B$6:$BE$43,'RevPAR Raw Data'!Y$1,FALSE))/100</f>
        <v>-0.12880825656589301</v>
      </c>
      <c r="AD8" s="91">
        <f>(VLOOKUP($A7,'RevPAR Raw Data'!$B$6:$BE$43,'RevPAR Raw Data'!AA$1,FALSE))/100</f>
        <v>-0.182128293807196</v>
      </c>
      <c r="AE8" s="91">
        <f>(VLOOKUP($A7,'RevPAR Raw Data'!$B$6:$BE$43,'RevPAR Raw Data'!AB$1,FALSE))/100</f>
        <v>-0.28368683668428502</v>
      </c>
      <c r="AF8" s="90">
        <f>(VLOOKUP($A7,'RevPAR Raw Data'!$B$6:$BE$43,'RevPAR Raw Data'!AC$1,FALSE))/100</f>
        <v>-0.23298056359667399</v>
      </c>
      <c r="AG8" s="92">
        <f>(VLOOKUP($A7,'RevPAR Raw Data'!$B$6:$BE$43,'RevPAR Raw Data'!AE$1,FALSE))/100</f>
        <v>-0.16240167219366503</v>
      </c>
    </row>
    <row r="9" spans="1:34" x14ac:dyDescent="0.25">
      <c r="A9" s="129"/>
      <c r="B9" s="130"/>
      <c r="C9" s="131"/>
      <c r="D9" s="131"/>
      <c r="E9" s="131"/>
      <c r="F9" s="131"/>
      <c r="G9" s="132"/>
      <c r="H9" s="131"/>
      <c r="I9" s="131"/>
      <c r="J9" s="132"/>
      <c r="K9" s="133"/>
      <c r="M9" s="130"/>
      <c r="N9" s="131"/>
      <c r="O9" s="131"/>
      <c r="P9" s="131"/>
      <c r="Q9" s="131"/>
      <c r="R9" s="132"/>
      <c r="S9" s="131"/>
      <c r="T9" s="131"/>
      <c r="U9" s="132"/>
      <c r="V9" s="133"/>
      <c r="X9" s="130"/>
      <c r="Y9" s="131"/>
      <c r="Z9" s="131"/>
      <c r="AA9" s="131"/>
      <c r="AB9" s="131"/>
      <c r="AC9" s="132"/>
      <c r="AD9" s="131"/>
      <c r="AE9" s="131"/>
      <c r="AF9" s="132"/>
      <c r="AG9" s="133"/>
    </row>
    <row r="10" spans="1:34" x14ac:dyDescent="0.25">
      <c r="A10" s="134" t="s">
        <v>119</v>
      </c>
      <c r="B10" s="135"/>
      <c r="C10" s="136"/>
      <c r="D10" s="136"/>
      <c r="E10" s="136"/>
      <c r="F10" s="136"/>
      <c r="G10" s="137"/>
      <c r="H10" s="136"/>
      <c r="I10" s="136"/>
      <c r="J10" s="137"/>
      <c r="K10" s="138"/>
      <c r="M10" s="121"/>
      <c r="N10" s="122"/>
      <c r="O10" s="122"/>
      <c r="P10" s="122"/>
      <c r="Q10" s="122"/>
      <c r="R10" s="123"/>
      <c r="S10" s="122"/>
      <c r="T10" s="122"/>
      <c r="U10" s="123"/>
      <c r="V10" s="124"/>
      <c r="X10" s="121"/>
      <c r="Y10" s="122"/>
      <c r="Z10" s="122"/>
      <c r="AA10" s="122"/>
      <c r="AB10" s="122"/>
      <c r="AC10" s="123"/>
      <c r="AD10" s="122"/>
      <c r="AE10" s="122"/>
      <c r="AF10" s="123"/>
      <c r="AG10" s="124"/>
    </row>
    <row r="11" spans="1:34" x14ac:dyDescent="0.25">
      <c r="A11" s="116" t="s">
        <v>112</v>
      </c>
      <c r="B11" s="93">
        <f>(VLOOKUP($A11,'Occupancy Raw Data'!$B$8:$BE$51,'Occupancy Raw Data'!G$3,FALSE))/100</f>
        <v>0.48507980569049203</v>
      </c>
      <c r="C11" s="99">
        <f>(VLOOKUP($A11,'Occupancy Raw Data'!$B$8:$BE$51,'Occupancy Raw Data'!H$3,FALSE))/100</f>
        <v>0.61901457321304598</v>
      </c>
      <c r="D11" s="99">
        <f>(VLOOKUP($A11,'Occupancy Raw Data'!$B$8:$BE$51,'Occupancy Raw Data'!I$3,FALSE))/100</f>
        <v>0.64920194309507195</v>
      </c>
      <c r="E11" s="99">
        <f>(VLOOKUP($A11,'Occupancy Raw Data'!$B$8:$BE$51,'Occupancy Raw Data'!J$3,FALSE))/100</f>
        <v>0.70818875780707802</v>
      </c>
      <c r="F11" s="99">
        <f>(VLOOKUP($A11,'Occupancy Raw Data'!$B$8:$BE$51,'Occupancy Raw Data'!K$3,FALSE))/100</f>
        <v>0.68598195697432307</v>
      </c>
      <c r="G11" s="100">
        <f>(VLOOKUP($A11,'Occupancy Raw Data'!$B$8:$BE$51,'Occupancy Raw Data'!L$3,FALSE))/100</f>
        <v>0.62949340735600201</v>
      </c>
      <c r="H11" s="99">
        <f>(VLOOKUP($A11,'Occupancy Raw Data'!$B$8:$BE$51,'Occupancy Raw Data'!N$3,FALSE))/100</f>
        <v>0.68736988202636995</v>
      </c>
      <c r="I11" s="99">
        <f>(VLOOKUP($A11,'Occupancy Raw Data'!$B$8:$BE$51,'Occupancy Raw Data'!O$3,FALSE))/100</f>
        <v>0.66030534351144998</v>
      </c>
      <c r="J11" s="100">
        <f>(VLOOKUP($A11,'Occupancy Raw Data'!$B$8:$BE$51,'Occupancy Raw Data'!P$3,FALSE))/100</f>
        <v>0.67383761276890997</v>
      </c>
      <c r="K11" s="94">
        <f>(VLOOKUP($A11,'Occupancy Raw Data'!$B$8:$BE$51,'Occupancy Raw Data'!R$3,FALSE))/100</f>
        <v>0.64216318033111908</v>
      </c>
      <c r="M11" s="121">
        <f>VLOOKUP($A11,'ADR Raw Data'!$B$6:$BE$49,'ADR Raw Data'!G$1,FALSE)</f>
        <v>330.87430615164499</v>
      </c>
      <c r="N11" s="122">
        <f>VLOOKUP($A11,'ADR Raw Data'!$B$6:$BE$49,'ADR Raw Data'!H$1,FALSE)</f>
        <v>310.55543721972998</v>
      </c>
      <c r="O11" s="122">
        <f>VLOOKUP($A11,'ADR Raw Data'!$B$6:$BE$49,'ADR Raw Data'!I$1,FALSE)</f>
        <v>316.79999465526402</v>
      </c>
      <c r="P11" s="122">
        <f>VLOOKUP($A11,'ADR Raw Data'!$B$6:$BE$49,'ADR Raw Data'!J$1,FALSE)</f>
        <v>295.63125428711402</v>
      </c>
      <c r="Q11" s="122">
        <f>VLOOKUP($A11,'ADR Raw Data'!$B$6:$BE$49,'ADR Raw Data'!K$1,FALSE)</f>
        <v>301.29891249367699</v>
      </c>
      <c r="R11" s="123">
        <f>VLOOKUP($A11,'ADR Raw Data'!$B$6:$BE$49,'ADR Raw Data'!L$1,FALSE)</f>
        <v>309.59952706426998</v>
      </c>
      <c r="S11" s="122">
        <f>VLOOKUP($A11,'ADR Raw Data'!$B$6:$BE$49,'ADR Raw Data'!N$1,FALSE)</f>
        <v>373.76031297324499</v>
      </c>
      <c r="T11" s="122">
        <f>VLOOKUP($A11,'ADR Raw Data'!$B$6:$BE$49,'ADR Raw Data'!O$1,FALSE)</f>
        <v>380.52700472937403</v>
      </c>
      <c r="U11" s="123">
        <f>VLOOKUP($A11,'ADR Raw Data'!$B$6:$BE$49,'ADR Raw Data'!P$1,FALSE)</f>
        <v>377.07571318228599</v>
      </c>
      <c r="V11" s="124">
        <f>VLOOKUP($A11,'ADR Raw Data'!$B$6:$BE$49,'ADR Raw Data'!R$1,FALSE)</f>
        <v>329.82936163643302</v>
      </c>
      <c r="X11" s="121">
        <f>VLOOKUP($A11,'RevPAR Raw Data'!$B$6:$BE$49,'RevPAR Raw Data'!G$1,FALSE)</f>
        <v>160.500444136016</v>
      </c>
      <c r="Y11" s="122">
        <f>VLOOKUP($A11,'RevPAR Raw Data'!$B$6:$BE$49,'RevPAR Raw Data'!H$1,FALSE)</f>
        <v>192.23834142956201</v>
      </c>
      <c r="Z11" s="122">
        <f>VLOOKUP($A11,'RevPAR Raw Data'!$B$6:$BE$49,'RevPAR Raw Data'!I$1,FALSE)</f>
        <v>205.66717210270599</v>
      </c>
      <c r="AA11" s="122">
        <f>VLOOKUP($A11,'RevPAR Raw Data'!$B$6:$BE$49,'RevPAR Raw Data'!J$1,FALSE)</f>
        <v>209.36273074253899</v>
      </c>
      <c r="AB11" s="122">
        <f>VLOOKUP($A11,'RevPAR Raw Data'!$B$6:$BE$49,'RevPAR Raw Data'!K$1,FALSE)</f>
        <v>206.685617626648</v>
      </c>
      <c r="AC11" s="123">
        <f>VLOOKUP($A11,'RevPAR Raw Data'!$B$6:$BE$49,'RevPAR Raw Data'!L$1,FALSE)</f>
        <v>194.890861207494</v>
      </c>
      <c r="AD11" s="122">
        <f>VLOOKUP($A11,'RevPAR Raw Data'!$B$6:$BE$49,'RevPAR Raw Data'!N$1,FALSE)</f>
        <v>256.91158223455898</v>
      </c>
      <c r="AE11" s="122">
        <f>VLOOKUP($A11,'RevPAR Raw Data'!$B$6:$BE$49,'RevPAR Raw Data'!O$1,FALSE)</f>
        <v>251.26401457321299</v>
      </c>
      <c r="AF11" s="123">
        <f>VLOOKUP($A11,'RevPAR Raw Data'!$B$6:$BE$49,'RevPAR Raw Data'!P$1,FALSE)</f>
        <v>254.08779840388601</v>
      </c>
      <c r="AG11" s="124">
        <f>VLOOKUP($A11,'RevPAR Raw Data'!$B$6:$BE$49,'RevPAR Raw Data'!R$1,FALSE)</f>
        <v>211.804271835035</v>
      </c>
    </row>
    <row r="12" spans="1:34" x14ac:dyDescent="0.25">
      <c r="A12" s="101" t="s">
        <v>122</v>
      </c>
      <c r="B12" s="89">
        <f>(VLOOKUP($A11,'Occupancy Raw Data'!$B$8:$BE$51,'Occupancy Raw Data'!T$3,FALSE))/100</f>
        <v>2.6789511891703401E-2</v>
      </c>
      <c r="C12" s="90">
        <f>(VLOOKUP($A11,'Occupancy Raw Data'!$B$8:$BE$51,'Occupancy Raw Data'!U$3,FALSE))/100</f>
        <v>-4.5325034261244401E-2</v>
      </c>
      <c r="D12" s="90">
        <f>(VLOOKUP($A11,'Occupancy Raw Data'!$B$8:$BE$51,'Occupancy Raw Data'!V$3,FALSE))/100</f>
        <v>-0.13229846984964999</v>
      </c>
      <c r="E12" s="90">
        <f>(VLOOKUP($A11,'Occupancy Raw Data'!$B$8:$BE$51,'Occupancy Raw Data'!W$3,FALSE))/100</f>
        <v>-0.123981949498964</v>
      </c>
      <c r="F12" s="90">
        <f>(VLOOKUP($A11,'Occupancy Raw Data'!$B$8:$BE$51,'Occupancy Raw Data'!X$3,FALSE))/100</f>
        <v>-0.109902884453279</v>
      </c>
      <c r="G12" s="90">
        <f>(VLOOKUP($A11,'Occupancy Raw Data'!$B$8:$BE$51,'Occupancy Raw Data'!Y$3,FALSE))/100</f>
        <v>-8.7191502329188791E-2</v>
      </c>
      <c r="H12" s="91">
        <f>(VLOOKUP($A11,'Occupancy Raw Data'!$B$8:$BE$51,'Occupancy Raw Data'!AA$3,FALSE))/100</f>
        <v>-2.25018602349446E-2</v>
      </c>
      <c r="I12" s="91">
        <f>(VLOOKUP($A11,'Occupancy Raw Data'!$B$8:$BE$51,'Occupancy Raw Data'!AB$3,FALSE))/100</f>
        <v>-6.6768447837150108E-2</v>
      </c>
      <c r="J12" s="90">
        <f>(VLOOKUP($A11,'Occupancy Raw Data'!$B$8:$BE$51,'Occupancy Raw Data'!AC$3,FALSE))/100</f>
        <v>-4.4703466671235904E-2</v>
      </c>
      <c r="K12" s="92">
        <f>(VLOOKUP($A11,'Occupancy Raw Data'!$B$8:$BE$51,'Occupancy Raw Data'!AE$3,FALSE))/100</f>
        <v>-7.4855345011727803E-2</v>
      </c>
      <c r="M12" s="89">
        <f>(VLOOKUP($A11,'ADR Raw Data'!$B$6:$BE$49,'ADR Raw Data'!T$1,FALSE))/100</f>
        <v>4.4774245220326296E-2</v>
      </c>
      <c r="N12" s="90">
        <f>(VLOOKUP($A11,'ADR Raw Data'!$B$6:$BE$49,'ADR Raw Data'!U$1,FALSE))/100</f>
        <v>-6.4178220694173602E-2</v>
      </c>
      <c r="O12" s="90">
        <f>(VLOOKUP($A11,'ADR Raw Data'!$B$6:$BE$49,'ADR Raw Data'!V$1,FALSE))/100</f>
        <v>-6.9575697868651296E-2</v>
      </c>
      <c r="P12" s="90">
        <f>(VLOOKUP($A11,'ADR Raw Data'!$B$6:$BE$49,'ADR Raw Data'!W$1,FALSE))/100</f>
        <v>-0.13487282520750699</v>
      </c>
      <c r="Q12" s="90">
        <f>(VLOOKUP($A11,'ADR Raw Data'!$B$6:$BE$49,'ADR Raw Data'!X$1,FALSE))/100</f>
        <v>-0.10742508366011601</v>
      </c>
      <c r="R12" s="90">
        <f>(VLOOKUP($A11,'ADR Raw Data'!$B$6:$BE$49,'ADR Raw Data'!Y$1,FALSE))/100</f>
        <v>-7.6482466794625503E-2</v>
      </c>
      <c r="S12" s="91">
        <f>(VLOOKUP($A11,'ADR Raw Data'!$B$6:$BE$49,'ADR Raw Data'!AA$1,FALSE))/100</f>
        <v>-2.4688235713063097E-2</v>
      </c>
      <c r="T12" s="91">
        <f>(VLOOKUP($A11,'ADR Raw Data'!$B$6:$BE$49,'ADR Raw Data'!AB$1,FALSE))/100</f>
        <v>-4.2575877552908599E-2</v>
      </c>
      <c r="U12" s="90">
        <f>(VLOOKUP($A11,'ADR Raw Data'!$B$6:$BE$49,'ADR Raw Data'!AC$1,FALSE))/100</f>
        <v>-3.4023458693040999E-2</v>
      </c>
      <c r="V12" s="92">
        <f>(VLOOKUP($A11,'ADR Raw Data'!$B$6:$BE$49,'ADR Raw Data'!AE$1,FALSE))/100</f>
        <v>-6.0964053577344302E-2</v>
      </c>
      <c r="X12" s="89">
        <f>(VLOOKUP($A11,'RevPAR Raw Data'!$B$6:$BE$49,'RevPAR Raw Data'!T$1,FALSE))/100</f>
        <v>7.2763237286801799E-2</v>
      </c>
      <c r="Y12" s="90">
        <f>(VLOOKUP($A11,'RevPAR Raw Data'!$B$6:$BE$49,'RevPAR Raw Data'!U$1,FALSE))/100</f>
        <v>-0.106594374903629</v>
      </c>
      <c r="Z12" s="90">
        <f>(VLOOKUP($A11,'RevPAR Raw Data'!$B$6:$BE$49,'RevPAR Raw Data'!V$1,FALSE))/100</f>
        <v>-0.19266940935155699</v>
      </c>
      <c r="AA12" s="90">
        <f>(VLOOKUP($A11,'RevPAR Raw Data'!$B$6:$BE$49,'RevPAR Raw Data'!W$1,FALSE))/100</f>
        <v>-0.24213297890281102</v>
      </c>
      <c r="AB12" s="90">
        <f>(VLOOKUP($A11,'RevPAR Raw Data'!$B$6:$BE$49,'RevPAR Raw Data'!X$1,FALSE))/100</f>
        <v>-0.20552164155651301</v>
      </c>
      <c r="AC12" s="90">
        <f>(VLOOKUP($A11,'RevPAR Raw Data'!$B$6:$BE$49,'RevPAR Raw Data'!Y$1,FALSE))/100</f>
        <v>-0.15700534794214799</v>
      </c>
      <c r="AD12" s="91">
        <f>(VLOOKUP($A11,'RevPAR Raw Data'!$B$6:$BE$49,'RevPAR Raw Data'!AA$1,FALSE))/100</f>
        <v>-4.6634564718545005E-2</v>
      </c>
      <c r="AE12" s="91">
        <f>(VLOOKUP($A11,'RevPAR Raw Data'!$B$6:$BE$49,'RevPAR Raw Data'!AB$1,FALSE))/100</f>
        <v>-0.10650160013054601</v>
      </c>
      <c r="AF12" s="90">
        <f>(VLOOKUP($A11,'RevPAR Raw Data'!$B$6:$BE$49,'RevPAR Raw Data'!AC$1,FALSE))/100</f>
        <v>-7.7205958812552392E-2</v>
      </c>
      <c r="AG12" s="92">
        <f>(VLOOKUP($A11,'RevPAR Raw Data'!$B$6:$BE$49,'RevPAR Raw Data'!AE$1,FALSE))/100</f>
        <v>-0.13125591332522599</v>
      </c>
    </row>
    <row r="13" spans="1:34" x14ac:dyDescent="0.25">
      <c r="A13" s="139"/>
      <c r="B13" s="117"/>
      <c r="C13" s="118"/>
      <c r="D13" s="118"/>
      <c r="E13" s="118"/>
      <c r="F13" s="118"/>
      <c r="G13" s="119"/>
      <c r="H13" s="99"/>
      <c r="I13" s="99"/>
      <c r="J13" s="119"/>
      <c r="K13" s="120"/>
      <c r="M13" s="121"/>
      <c r="N13" s="122"/>
      <c r="O13" s="122"/>
      <c r="P13" s="122"/>
      <c r="Q13" s="122"/>
      <c r="R13" s="123"/>
      <c r="S13" s="122"/>
      <c r="T13" s="122"/>
      <c r="U13" s="123"/>
      <c r="V13" s="124"/>
      <c r="X13" s="121"/>
      <c r="Y13" s="122"/>
      <c r="Z13" s="122"/>
      <c r="AA13" s="122"/>
      <c r="AB13" s="122"/>
      <c r="AC13" s="123"/>
      <c r="AD13" s="122"/>
      <c r="AE13" s="122"/>
      <c r="AF13" s="123"/>
      <c r="AG13" s="124"/>
    </row>
    <row r="14" spans="1:34" x14ac:dyDescent="0.25">
      <c r="A14" s="116" t="s">
        <v>113</v>
      </c>
      <c r="B14" s="93">
        <f>(VLOOKUP($A14,'Occupancy Raw Data'!$B$8:$BE$51,'Occupancy Raw Data'!G$3,FALSE))/100</f>
        <v>0.52807802889689492</v>
      </c>
      <c r="C14" s="99">
        <f>(VLOOKUP($A14,'Occupancy Raw Data'!$B$8:$BE$51,'Occupancy Raw Data'!H$3,FALSE))/100</f>
        <v>0.67707537212941704</v>
      </c>
      <c r="D14" s="99">
        <f>(VLOOKUP($A14,'Occupancy Raw Data'!$B$8:$BE$51,'Occupancy Raw Data'!I$3,FALSE))/100</f>
        <v>0.747497907340684</v>
      </c>
      <c r="E14" s="99">
        <f>(VLOOKUP($A14,'Occupancy Raw Data'!$B$8:$BE$51,'Occupancy Raw Data'!J$3,FALSE))/100</f>
        <v>0.69909378753138895</v>
      </c>
      <c r="F14" s="99">
        <f>(VLOOKUP($A14,'Occupancy Raw Data'!$B$8:$BE$51,'Occupancy Raw Data'!K$3,FALSE))/100</f>
        <v>0.63198311314917899</v>
      </c>
      <c r="G14" s="100">
        <f>(VLOOKUP($A14,'Occupancy Raw Data'!$B$8:$BE$51,'Occupancy Raw Data'!L$3,FALSE))/100</f>
        <v>0.65674564180951289</v>
      </c>
      <c r="H14" s="99">
        <f>(VLOOKUP($A14,'Occupancy Raw Data'!$B$8:$BE$51,'Occupancy Raw Data'!N$3,FALSE))/100</f>
        <v>0.70014921570768196</v>
      </c>
      <c r="I14" s="99">
        <f>(VLOOKUP($A14,'Occupancy Raw Data'!$B$8:$BE$51,'Occupancy Raw Data'!O$3,FALSE))/100</f>
        <v>0.656367143429049</v>
      </c>
      <c r="J14" s="100">
        <f>(VLOOKUP($A14,'Occupancy Raw Data'!$B$8:$BE$51,'Occupancy Raw Data'!P$3,FALSE))/100</f>
        <v>0.67825817956836598</v>
      </c>
      <c r="K14" s="94">
        <f>(VLOOKUP($A14,'Occupancy Raw Data'!$B$8:$BE$51,'Occupancy Raw Data'!R$3,FALSE))/100</f>
        <v>0.66289208116918497</v>
      </c>
      <c r="M14" s="121">
        <f>VLOOKUP($A14,'ADR Raw Data'!$B$6:$BE$49,'ADR Raw Data'!G$1,FALSE)</f>
        <v>185.67870640937201</v>
      </c>
      <c r="N14" s="122">
        <f>VLOOKUP($A14,'ADR Raw Data'!$B$6:$BE$49,'ADR Raw Data'!H$1,FALSE)</f>
        <v>202.87245807353199</v>
      </c>
      <c r="O14" s="122">
        <f>VLOOKUP($A14,'ADR Raw Data'!$B$6:$BE$49,'ADR Raw Data'!I$1,FALSE)</f>
        <v>209.745032377428</v>
      </c>
      <c r="P14" s="122">
        <f>VLOOKUP($A14,'ADR Raw Data'!$B$6:$BE$49,'ADR Raw Data'!J$1,FALSE)</f>
        <v>209.84951116664001</v>
      </c>
      <c r="Q14" s="122">
        <f>VLOOKUP($A14,'ADR Raw Data'!$B$6:$BE$49,'ADR Raw Data'!K$1,FALSE)</f>
        <v>195.30842556867199</v>
      </c>
      <c r="R14" s="123">
        <f>VLOOKUP($A14,'ADR Raw Data'!$B$6:$BE$49,'ADR Raw Data'!L$1,FALSE)</f>
        <v>201.70149212541699</v>
      </c>
      <c r="S14" s="122">
        <f>VLOOKUP($A14,'ADR Raw Data'!$B$6:$BE$49,'ADR Raw Data'!N$1,FALSE)</f>
        <v>199.80768842915001</v>
      </c>
      <c r="T14" s="122">
        <f>VLOOKUP($A14,'ADR Raw Data'!$B$6:$BE$49,'ADR Raw Data'!O$1,FALSE)</f>
        <v>191.285902411976</v>
      </c>
      <c r="U14" s="123">
        <f>VLOOKUP($A14,'ADR Raw Data'!$B$6:$BE$49,'ADR Raw Data'!P$1,FALSE)</f>
        <v>195.684317334263</v>
      </c>
      <c r="V14" s="124">
        <f>VLOOKUP($A14,'ADR Raw Data'!$B$6:$BE$49,'ADR Raw Data'!R$1,FALSE)</f>
        <v>199.94244776470501</v>
      </c>
      <c r="X14" s="121">
        <f>VLOOKUP($A14,'RevPAR Raw Data'!$B$6:$BE$49,'RevPAR Raw Data'!G$1,FALSE)</f>
        <v>98.052845288786898</v>
      </c>
      <c r="Y14" s="122">
        <f>VLOOKUP($A14,'RevPAR Raw Data'!$B$6:$BE$49,'RevPAR Raw Data'!H$1,FALSE)</f>
        <v>137.35994504494599</v>
      </c>
      <c r="Z14" s="122">
        <f>VLOOKUP($A14,'RevPAR Raw Data'!$B$6:$BE$49,'RevPAR Raw Data'!I$1,FALSE)</f>
        <v>156.78397277723101</v>
      </c>
      <c r="AA14" s="122">
        <f>VLOOKUP($A14,'RevPAR Raw Data'!$B$6:$BE$49,'RevPAR Raw Data'!J$1,FALSE)</f>
        <v>146.70448957309699</v>
      </c>
      <c r="AB14" s="122">
        <f>VLOOKUP($A14,'RevPAR Raw Data'!$B$6:$BE$49,'RevPAR Raw Data'!K$1,FALSE)</f>
        <v>123.431626815154</v>
      </c>
      <c r="AC14" s="123">
        <f>VLOOKUP($A14,'RevPAR Raw Data'!$B$6:$BE$49,'RevPAR Raw Data'!L$1,FALSE)</f>
        <v>132.46657589984301</v>
      </c>
      <c r="AD14" s="122">
        <f>VLOOKUP($A14,'RevPAR Raw Data'!$B$6:$BE$49,'RevPAR Raw Data'!N$1,FALSE)</f>
        <v>139.895196346034</v>
      </c>
      <c r="AE14" s="122">
        <f>VLOOKUP($A14,'RevPAR Raw Data'!$B$6:$BE$49,'RevPAR Raw Data'!O$1,FALSE)</f>
        <v>125.553781344397</v>
      </c>
      <c r="AF14" s="123">
        <f>VLOOKUP($A14,'RevPAR Raw Data'!$B$6:$BE$49,'RevPAR Raw Data'!P$1,FALSE)</f>
        <v>132.72448884521501</v>
      </c>
      <c r="AG14" s="124">
        <f>VLOOKUP($A14,'RevPAR Raw Data'!$B$6:$BE$49,'RevPAR Raw Data'!R$1,FALSE)</f>
        <v>132.54026531280701</v>
      </c>
    </row>
    <row r="15" spans="1:34" x14ac:dyDescent="0.25">
      <c r="A15" s="101" t="s">
        <v>122</v>
      </c>
      <c r="B15" s="89">
        <f>(VLOOKUP($A14,'Occupancy Raw Data'!$B$8:$BE$51,'Occupancy Raw Data'!T$3,FALSE))/100</f>
        <v>-5.4403704829841699E-2</v>
      </c>
      <c r="C15" s="90">
        <f>(VLOOKUP($A14,'Occupancy Raw Data'!$B$8:$BE$51,'Occupancy Raw Data'!U$3,FALSE))/100</f>
        <v>-0.156213708571838</v>
      </c>
      <c r="D15" s="90">
        <f>(VLOOKUP($A14,'Occupancy Raw Data'!$B$8:$BE$51,'Occupancy Raw Data'!V$3,FALSE))/100</f>
        <v>-0.135341823563837</v>
      </c>
      <c r="E15" s="90">
        <f>(VLOOKUP($A14,'Occupancy Raw Data'!$B$8:$BE$51,'Occupancy Raw Data'!W$3,FALSE))/100</f>
        <v>-0.17864931955042898</v>
      </c>
      <c r="F15" s="90">
        <f>(VLOOKUP($A14,'Occupancy Raw Data'!$B$8:$BE$51,'Occupancy Raw Data'!X$3,FALSE))/100</f>
        <v>-0.22571947606678802</v>
      </c>
      <c r="G15" s="90">
        <f>(VLOOKUP($A14,'Occupancy Raw Data'!$B$8:$BE$51,'Occupancy Raw Data'!Y$3,FALSE))/100</f>
        <v>-0.156451964130984</v>
      </c>
      <c r="H15" s="91">
        <f>(VLOOKUP($A14,'Occupancy Raw Data'!$B$8:$BE$51,'Occupancy Raw Data'!AA$3,FALSE))/100</f>
        <v>-0.13310725895366901</v>
      </c>
      <c r="I15" s="91">
        <f>(VLOOKUP($A14,'Occupancy Raw Data'!$B$8:$BE$51,'Occupancy Raw Data'!AB$3,FALSE))/100</f>
        <v>-0.16759533686741901</v>
      </c>
      <c r="J15" s="90">
        <f>(VLOOKUP($A14,'Occupancy Raw Data'!$B$8:$BE$51,'Occupancy Raw Data'!AC$3,FALSE))/100</f>
        <v>-0.15014458096737601</v>
      </c>
      <c r="K15" s="92">
        <f>(VLOOKUP($A14,'Occupancy Raw Data'!$B$8:$BE$51,'Occupancy Raw Data'!AE$3,FALSE))/100</f>
        <v>-0.15461778631113299</v>
      </c>
      <c r="M15" s="89">
        <f>(VLOOKUP($A14,'ADR Raw Data'!$B$6:$BE$49,'ADR Raw Data'!T$1,FALSE))/100</f>
        <v>4.5615716269698297E-3</v>
      </c>
      <c r="N15" s="90">
        <f>(VLOOKUP($A14,'ADR Raw Data'!$B$6:$BE$49,'ADR Raw Data'!U$1,FALSE))/100</f>
        <v>-4.5777116294678101E-2</v>
      </c>
      <c r="O15" s="90">
        <f>(VLOOKUP($A14,'ADR Raw Data'!$B$6:$BE$49,'ADR Raw Data'!V$1,FALSE))/100</f>
        <v>-8.4504051969609292E-2</v>
      </c>
      <c r="P15" s="90">
        <f>(VLOOKUP($A14,'ADR Raw Data'!$B$6:$BE$49,'ADR Raw Data'!W$1,FALSE))/100</f>
        <v>-8.5470931194832692E-2</v>
      </c>
      <c r="Q15" s="90">
        <f>(VLOOKUP($A14,'ADR Raw Data'!$B$6:$BE$49,'ADR Raw Data'!X$1,FALSE))/100</f>
        <v>-7.0731997502629304E-2</v>
      </c>
      <c r="R15" s="90">
        <f>(VLOOKUP($A14,'ADR Raw Data'!$B$6:$BE$49,'ADR Raw Data'!Y$1,FALSE))/100</f>
        <v>-6.3863610722050504E-2</v>
      </c>
      <c r="S15" s="91">
        <f>(VLOOKUP($A14,'ADR Raw Data'!$B$6:$BE$49,'ADR Raw Data'!AA$1,FALSE))/100</f>
        <v>-2.80147566378862E-2</v>
      </c>
      <c r="T15" s="91">
        <f>(VLOOKUP($A14,'ADR Raw Data'!$B$6:$BE$49,'ADR Raw Data'!AB$1,FALSE))/100</f>
        <v>-5.9626246497992599E-2</v>
      </c>
      <c r="U15" s="90">
        <f>(VLOOKUP($A14,'ADR Raw Data'!$B$6:$BE$49,'ADR Raw Data'!AC$1,FALSE))/100</f>
        <v>-4.3125183900007101E-2</v>
      </c>
      <c r="V15" s="92">
        <f>(VLOOKUP($A14,'ADR Raw Data'!$B$6:$BE$49,'ADR Raw Data'!AE$1,FALSE))/100</f>
        <v>-5.8097309862274897E-2</v>
      </c>
      <c r="X15" s="89">
        <f>(VLOOKUP($A14,'RevPAR Raw Data'!$B$6:$BE$49,'RevPAR Raw Data'!T$1,FALSE))/100</f>
        <v>-5.0090299599225702E-2</v>
      </c>
      <c r="Y15" s="90">
        <f>(VLOOKUP($A14,'RevPAR Raw Data'!$B$6:$BE$49,'RevPAR Raw Data'!U$1,FALSE))/100</f>
        <v>-0.19483981176240001</v>
      </c>
      <c r="Z15" s="90">
        <f>(VLOOKUP($A14,'RevPAR Raw Data'!$B$6:$BE$49,'RevPAR Raw Data'!V$1,FALSE))/100</f>
        <v>-0.208408943041346</v>
      </c>
      <c r="AA15" s="90">
        <f>(VLOOKUP($A14,'RevPAR Raw Data'!$B$6:$BE$49,'RevPAR Raw Data'!W$1,FALSE))/100</f>
        <v>-0.24885092704596301</v>
      </c>
      <c r="AB15" s="90">
        <f>(VLOOKUP($A14,'RevPAR Raw Data'!$B$6:$BE$49,'RevPAR Raw Data'!X$1,FALSE))/100</f>
        <v>-0.28048588415196601</v>
      </c>
      <c r="AC15" s="90">
        <f>(VLOOKUP($A14,'RevPAR Raw Data'!$B$6:$BE$49,'RevPAR Raw Data'!Y$1,FALSE))/100</f>
        <v>-0.21032398751907302</v>
      </c>
      <c r="AD15" s="91">
        <f>(VLOOKUP($A14,'RevPAR Raw Data'!$B$6:$BE$49,'RevPAR Raw Data'!AA$1,FALSE))/100</f>
        <v>-0.157393048125232</v>
      </c>
      <c r="AE15" s="91">
        <f>(VLOOKUP($A14,'RevPAR Raw Data'!$B$6:$BE$49,'RevPAR Raw Data'!AB$1,FALSE))/100</f>
        <v>-0.217228502497441</v>
      </c>
      <c r="AF15" s="90">
        <f>(VLOOKUP($A14,'RevPAR Raw Data'!$B$6:$BE$49,'RevPAR Raw Data'!AC$1,FALSE))/100</f>
        <v>-0.18679475220157499</v>
      </c>
      <c r="AG15" s="92">
        <f>(VLOOKUP($A14,'RevPAR Raw Data'!$B$6:$BE$49,'RevPAR Raw Data'!AE$1,FALSE))/100</f>
        <v>-0.20373221873187097</v>
      </c>
    </row>
    <row r="16" spans="1:34" x14ac:dyDescent="0.25">
      <c r="A16" s="139"/>
      <c r="B16" s="93"/>
      <c r="C16" s="99"/>
      <c r="D16" s="99"/>
      <c r="E16" s="99"/>
      <c r="F16" s="99"/>
      <c r="G16" s="100"/>
      <c r="H16" s="99"/>
      <c r="I16" s="99"/>
      <c r="J16" s="100"/>
      <c r="K16" s="94"/>
      <c r="M16" s="121"/>
      <c r="N16" s="122"/>
      <c r="O16" s="122"/>
      <c r="P16" s="122"/>
      <c r="Q16" s="122"/>
      <c r="R16" s="123"/>
      <c r="S16" s="122"/>
      <c r="T16" s="122"/>
      <c r="U16" s="123"/>
      <c r="V16" s="124"/>
      <c r="X16" s="121"/>
      <c r="Y16" s="122"/>
      <c r="Z16" s="122"/>
      <c r="AA16" s="122"/>
      <c r="AB16" s="122"/>
      <c r="AC16" s="123"/>
      <c r="AD16" s="122"/>
      <c r="AE16" s="122"/>
      <c r="AF16" s="123"/>
      <c r="AG16" s="124"/>
    </row>
    <row r="17" spans="1:33" x14ac:dyDescent="0.25">
      <c r="A17" s="116" t="s">
        <v>114</v>
      </c>
      <c r="B17" s="93">
        <f>(VLOOKUP($A17,'Occupancy Raw Data'!$B$8:$BE$51,'Occupancy Raw Data'!G$3,FALSE))/100</f>
        <v>0.57309472934472905</v>
      </c>
      <c r="C17" s="99">
        <f>(VLOOKUP($A17,'Occupancy Raw Data'!$B$8:$BE$51,'Occupancy Raw Data'!H$3,FALSE))/100</f>
        <v>0.70765075973409297</v>
      </c>
      <c r="D17" s="99">
        <f>(VLOOKUP($A17,'Occupancy Raw Data'!$B$8:$BE$51,'Occupancy Raw Data'!I$3,FALSE))/100</f>
        <v>0.768429487179487</v>
      </c>
      <c r="E17" s="99">
        <f>(VLOOKUP($A17,'Occupancy Raw Data'!$B$8:$BE$51,'Occupancy Raw Data'!J$3,FALSE))/100</f>
        <v>0.74804131054131007</v>
      </c>
      <c r="F17" s="99">
        <f>(VLOOKUP($A17,'Occupancy Raw Data'!$B$8:$BE$51,'Occupancy Raw Data'!K$3,FALSE))/100</f>
        <v>0.676934947768281</v>
      </c>
      <c r="G17" s="100">
        <f>(VLOOKUP($A17,'Occupancy Raw Data'!$B$8:$BE$51,'Occupancy Raw Data'!L$3,FALSE))/100</f>
        <v>0.69483024691357997</v>
      </c>
      <c r="H17" s="99">
        <f>(VLOOKUP($A17,'Occupancy Raw Data'!$B$8:$BE$51,'Occupancy Raw Data'!N$3,FALSE))/100</f>
        <v>0.72174738841405495</v>
      </c>
      <c r="I17" s="99">
        <f>(VLOOKUP($A17,'Occupancy Raw Data'!$B$8:$BE$51,'Occupancy Raw Data'!O$3,FALSE))/100</f>
        <v>0.64417141500474795</v>
      </c>
      <c r="J17" s="100">
        <f>(VLOOKUP($A17,'Occupancy Raw Data'!$B$8:$BE$51,'Occupancy Raw Data'!P$3,FALSE))/100</f>
        <v>0.68295940170940095</v>
      </c>
      <c r="K17" s="94">
        <f>(VLOOKUP($A17,'Occupancy Raw Data'!$B$8:$BE$51,'Occupancy Raw Data'!R$3,FALSE))/100</f>
        <v>0.6914385768552429</v>
      </c>
      <c r="M17" s="121">
        <f>VLOOKUP($A17,'ADR Raw Data'!$B$6:$BE$49,'ADR Raw Data'!G$1,FALSE)</f>
        <v>138.524342084822</v>
      </c>
      <c r="N17" s="122">
        <f>VLOOKUP($A17,'ADR Raw Data'!$B$6:$BE$49,'ADR Raw Data'!H$1,FALSE)</f>
        <v>146.22121367162899</v>
      </c>
      <c r="O17" s="122">
        <f>VLOOKUP($A17,'ADR Raw Data'!$B$6:$BE$49,'ADR Raw Data'!I$1,FALSE)</f>
        <v>151.14886185455501</v>
      </c>
      <c r="P17" s="122">
        <f>VLOOKUP($A17,'ADR Raw Data'!$B$6:$BE$49,'ADR Raw Data'!J$1,FALSE)</f>
        <v>149.051594461636</v>
      </c>
      <c r="Q17" s="122">
        <f>VLOOKUP($A17,'ADR Raw Data'!$B$6:$BE$49,'ADR Raw Data'!K$1,FALSE)</f>
        <v>140.569368259535</v>
      </c>
      <c r="R17" s="123">
        <f>VLOOKUP($A17,'ADR Raw Data'!$B$6:$BE$49,'ADR Raw Data'!L$1,FALSE)</f>
        <v>145.54963199931601</v>
      </c>
      <c r="S17" s="122">
        <f>VLOOKUP($A17,'ADR Raw Data'!$B$6:$BE$49,'ADR Raw Data'!N$1,FALSE)</f>
        <v>147.21638157894699</v>
      </c>
      <c r="T17" s="122">
        <f>VLOOKUP($A17,'ADR Raw Data'!$B$6:$BE$49,'ADR Raw Data'!O$1,FALSE)</f>
        <v>142.52755551460399</v>
      </c>
      <c r="U17" s="123">
        <f>VLOOKUP($A17,'ADR Raw Data'!$B$6:$BE$49,'ADR Raw Data'!P$1,FALSE)</f>
        <v>145.00511710772099</v>
      </c>
      <c r="V17" s="124">
        <f>VLOOKUP($A17,'ADR Raw Data'!$B$6:$BE$49,'ADR Raw Data'!R$1,FALSE)</f>
        <v>145.39596415497999</v>
      </c>
      <c r="X17" s="121">
        <f>VLOOKUP($A17,'RevPAR Raw Data'!$B$6:$BE$49,'RevPAR Raw Data'!G$1,FALSE)</f>
        <v>79.387570334757797</v>
      </c>
      <c r="Y17" s="122">
        <f>VLOOKUP($A17,'RevPAR Raw Data'!$B$6:$BE$49,'RevPAR Raw Data'!H$1,FALSE)</f>
        <v>103.473552943969</v>
      </c>
      <c r="Z17" s="122">
        <f>VLOOKUP($A17,'RevPAR Raw Data'!$B$6:$BE$49,'RevPAR Raw Data'!I$1,FALSE)</f>
        <v>116.147242402659</v>
      </c>
      <c r="AA17" s="122">
        <f>VLOOKUP($A17,'RevPAR Raw Data'!$B$6:$BE$49,'RevPAR Raw Data'!J$1,FALSE)</f>
        <v>111.496750059354</v>
      </c>
      <c r="AB17" s="122">
        <f>VLOOKUP($A17,'RevPAR Raw Data'!$B$6:$BE$49,'RevPAR Raw Data'!K$1,FALSE)</f>
        <v>95.156317960588694</v>
      </c>
      <c r="AC17" s="123">
        <f>VLOOKUP($A17,'RevPAR Raw Data'!$B$6:$BE$49,'RevPAR Raw Data'!L$1,FALSE)</f>
        <v>101.132286740265</v>
      </c>
      <c r="AD17" s="122">
        <f>VLOOKUP($A17,'RevPAR Raw Data'!$B$6:$BE$49,'RevPAR Raw Data'!N$1,FALSE)</f>
        <v>106.25303893637199</v>
      </c>
      <c r="AE17" s="122">
        <f>VLOOKUP($A17,'RevPAR Raw Data'!$B$6:$BE$49,'RevPAR Raw Data'!O$1,FALSE)</f>
        <v>91.812177113010407</v>
      </c>
      <c r="AF17" s="123">
        <f>VLOOKUP($A17,'RevPAR Raw Data'!$B$6:$BE$49,'RevPAR Raw Data'!P$1,FALSE)</f>
        <v>99.032608024691299</v>
      </c>
      <c r="AG17" s="124">
        <f>VLOOKUP($A17,'RevPAR Raw Data'!$B$6:$BE$49,'RevPAR Raw Data'!R$1,FALSE)</f>
        <v>100.53237853581599</v>
      </c>
    </row>
    <row r="18" spans="1:33" x14ac:dyDescent="0.25">
      <c r="A18" s="101" t="s">
        <v>122</v>
      </c>
      <c r="B18" s="89">
        <f>(VLOOKUP($A17,'Occupancy Raw Data'!$B$8:$BE$51,'Occupancy Raw Data'!T$3,FALSE))/100</f>
        <v>-1.39649178859069E-2</v>
      </c>
      <c r="C18" s="90">
        <f>(VLOOKUP($A17,'Occupancy Raw Data'!$B$8:$BE$51,'Occupancy Raw Data'!U$3,FALSE))/100</f>
        <v>-7.7213597471258805E-2</v>
      </c>
      <c r="D18" s="90">
        <f>(VLOOKUP($A17,'Occupancy Raw Data'!$B$8:$BE$51,'Occupancy Raw Data'!V$3,FALSE))/100</f>
        <v>-7.8268844049533493E-2</v>
      </c>
      <c r="E18" s="90">
        <f>(VLOOKUP($A17,'Occupancy Raw Data'!$B$8:$BE$51,'Occupancy Raw Data'!W$3,FALSE))/100</f>
        <v>-0.104573778367439</v>
      </c>
      <c r="F18" s="90">
        <f>(VLOOKUP($A17,'Occupancy Raw Data'!$B$8:$BE$51,'Occupancy Raw Data'!X$3,FALSE))/100</f>
        <v>-0.16130496085819801</v>
      </c>
      <c r="G18" s="90">
        <f>(VLOOKUP($A17,'Occupancy Raw Data'!$B$8:$BE$51,'Occupancy Raw Data'!Y$3,FALSE))/100</f>
        <v>-9.1555677034743391E-2</v>
      </c>
      <c r="H18" s="91">
        <f>(VLOOKUP($A17,'Occupancy Raw Data'!$B$8:$BE$51,'Occupancy Raw Data'!AA$3,FALSE))/100</f>
        <v>-0.144738257742517</v>
      </c>
      <c r="I18" s="91">
        <f>(VLOOKUP($A17,'Occupancy Raw Data'!$B$8:$BE$51,'Occupancy Raw Data'!AB$3,FALSE))/100</f>
        <v>-0.24568304291563098</v>
      </c>
      <c r="J18" s="90">
        <f>(VLOOKUP($A17,'Occupancy Raw Data'!$B$8:$BE$51,'Occupancy Raw Data'!AC$3,FALSE))/100</f>
        <v>-0.19551056811878201</v>
      </c>
      <c r="K18" s="92">
        <f>(VLOOKUP($A17,'Occupancy Raw Data'!$B$8:$BE$51,'Occupancy Raw Data'!AE$3,FALSE))/100</f>
        <v>-0.123518176654851</v>
      </c>
      <c r="M18" s="89">
        <f>(VLOOKUP($A17,'ADR Raw Data'!$B$6:$BE$49,'ADR Raw Data'!T$1,FALSE))/100</f>
        <v>-5.1752378126231902E-2</v>
      </c>
      <c r="N18" s="90">
        <f>(VLOOKUP($A17,'ADR Raw Data'!$B$6:$BE$49,'ADR Raw Data'!U$1,FALSE))/100</f>
        <v>-7.9865820074526306E-2</v>
      </c>
      <c r="O18" s="90">
        <f>(VLOOKUP($A17,'ADR Raw Data'!$B$6:$BE$49,'ADR Raw Data'!V$1,FALSE))/100</f>
        <v>-9.5335916715953595E-2</v>
      </c>
      <c r="P18" s="90">
        <f>(VLOOKUP($A17,'ADR Raw Data'!$B$6:$BE$49,'ADR Raw Data'!W$1,FALSE))/100</f>
        <v>-0.107832897555762</v>
      </c>
      <c r="Q18" s="90">
        <f>(VLOOKUP($A17,'ADR Raw Data'!$B$6:$BE$49,'ADR Raw Data'!X$1,FALSE))/100</f>
        <v>-0.11712536397562101</v>
      </c>
      <c r="R18" s="90">
        <f>(VLOOKUP($A17,'ADR Raw Data'!$B$6:$BE$49,'ADR Raw Data'!Y$1,FALSE))/100</f>
        <v>-9.3649329896459008E-2</v>
      </c>
      <c r="S18" s="91">
        <f>(VLOOKUP($A17,'ADR Raw Data'!$B$6:$BE$49,'ADR Raw Data'!AA$1,FALSE))/100</f>
        <v>-9.5334156122193092E-2</v>
      </c>
      <c r="T18" s="91">
        <f>(VLOOKUP($A17,'ADR Raw Data'!$B$6:$BE$49,'ADR Raw Data'!AB$1,FALSE))/100</f>
        <v>-0.122205600483989</v>
      </c>
      <c r="U18" s="90">
        <f>(VLOOKUP($A17,'ADR Raw Data'!$B$6:$BE$49,'ADR Raw Data'!AC$1,FALSE))/100</f>
        <v>-0.10793000537420999</v>
      </c>
      <c r="V18" s="92">
        <f>(VLOOKUP($A17,'ADR Raw Data'!$B$6:$BE$49,'ADR Raw Data'!AE$1,FALSE))/100</f>
        <v>-9.7991809140421895E-2</v>
      </c>
      <c r="X18" s="89">
        <f>(VLOOKUP($A17,'RevPAR Raw Data'!$B$6:$BE$49,'RevPAR Raw Data'!T$1,FALSE))/100</f>
        <v>-6.4994578301205599E-2</v>
      </c>
      <c r="Y18" s="90">
        <f>(VLOOKUP($A17,'RevPAR Raw Data'!$B$6:$BE$49,'RevPAR Raw Data'!U$1,FALSE))/100</f>
        <v>-0.15091269026283802</v>
      </c>
      <c r="Z18" s="90">
        <f>(VLOOKUP($A17,'RevPAR Raw Data'!$B$6:$BE$49,'RevPAR Raw Data'!V$1,FALSE))/100</f>
        <v>-0.16614292876772599</v>
      </c>
      <c r="AA18" s="90">
        <f>(VLOOKUP($A17,'RevPAR Raw Data'!$B$6:$BE$49,'RevPAR Raw Data'!W$1,FALSE))/100</f>
        <v>-0.20113018239348601</v>
      </c>
      <c r="AB18" s="90">
        <f>(VLOOKUP($A17,'RevPAR Raw Data'!$B$6:$BE$49,'RevPAR Raw Data'!X$1,FALSE))/100</f>
        <v>-0.259537422582229</v>
      </c>
      <c r="AC18" s="90">
        <f>(VLOOKUP($A17,'RevPAR Raw Data'!$B$6:$BE$49,'RevPAR Raw Data'!Y$1,FALSE))/100</f>
        <v>-0.176630879128682</v>
      </c>
      <c r="AD18" s="91">
        <f>(VLOOKUP($A17,'RevPAR Raw Data'!$B$6:$BE$49,'RevPAR Raw Data'!AA$1,FALSE))/100</f>
        <v>-0.22627391420423099</v>
      </c>
      <c r="AE18" s="91">
        <f>(VLOOKUP($A17,'RevPAR Raw Data'!$B$6:$BE$49,'RevPAR Raw Data'!AB$1,FALSE))/100</f>
        <v>-0.33786479961138099</v>
      </c>
      <c r="AF18" s="90">
        <f>(VLOOKUP($A17,'RevPAR Raw Data'!$B$6:$BE$49,'RevPAR Raw Data'!AC$1,FALSE))/100</f>
        <v>-0.28233911682521701</v>
      </c>
      <c r="AG18" s="92">
        <f>(VLOOKUP($A17,'RevPAR Raw Data'!$B$6:$BE$49,'RevPAR Raw Data'!AE$1,FALSE))/100</f>
        <v>-0.20940621620313798</v>
      </c>
    </row>
    <row r="19" spans="1:33" x14ac:dyDescent="0.25">
      <c r="A19" s="139"/>
      <c r="B19" s="117"/>
      <c r="C19" s="118"/>
      <c r="D19" s="118"/>
      <c r="E19" s="118"/>
      <c r="F19" s="118"/>
      <c r="G19" s="119"/>
      <c r="H19" s="99"/>
      <c r="I19" s="99"/>
      <c r="J19" s="119"/>
      <c r="K19" s="120"/>
      <c r="M19" s="121"/>
      <c r="N19" s="122"/>
      <c r="O19" s="122"/>
      <c r="P19" s="122"/>
      <c r="Q19" s="122"/>
      <c r="R19" s="123"/>
      <c r="S19" s="122"/>
      <c r="T19" s="122"/>
      <c r="U19" s="123"/>
      <c r="V19" s="124"/>
      <c r="X19" s="121"/>
      <c r="Y19" s="122"/>
      <c r="Z19" s="122"/>
      <c r="AA19" s="122"/>
      <c r="AB19" s="122"/>
      <c r="AC19" s="123"/>
      <c r="AD19" s="122"/>
      <c r="AE19" s="122"/>
      <c r="AF19" s="123"/>
      <c r="AG19" s="124"/>
    </row>
    <row r="20" spans="1:33" x14ac:dyDescent="0.25">
      <c r="A20" s="116" t="s">
        <v>115</v>
      </c>
      <c r="B20" s="93">
        <f>(VLOOKUP($A20,'Occupancy Raw Data'!$B$8:$BE$51,'Occupancy Raw Data'!G$3,FALSE))/100</f>
        <v>0.56057366613015502</v>
      </c>
      <c r="C20" s="99">
        <f>(VLOOKUP($A20,'Occupancy Raw Data'!$B$8:$BE$51,'Occupancy Raw Data'!H$3,FALSE))/100</f>
        <v>0.69217094674129698</v>
      </c>
      <c r="D20" s="99">
        <f>(VLOOKUP($A20,'Occupancy Raw Data'!$B$8:$BE$51,'Occupancy Raw Data'!I$3,FALSE))/100</f>
        <v>0.75215605256203899</v>
      </c>
      <c r="E20" s="99">
        <f>(VLOOKUP($A20,'Occupancy Raw Data'!$B$8:$BE$51,'Occupancy Raw Data'!J$3,FALSE))/100</f>
        <v>0.73214500204194299</v>
      </c>
      <c r="F20" s="99">
        <f>(VLOOKUP($A20,'Occupancy Raw Data'!$B$8:$BE$51,'Occupancy Raw Data'!K$3,FALSE))/100</f>
        <v>0.69399668484397092</v>
      </c>
      <c r="G20" s="100">
        <f>(VLOOKUP($A20,'Occupancy Raw Data'!$B$8:$BE$51,'Occupancy Raw Data'!L$3,FALSE))/100</f>
        <v>0.68620847046388112</v>
      </c>
      <c r="H20" s="99">
        <f>(VLOOKUP($A20,'Occupancy Raw Data'!$B$8:$BE$51,'Occupancy Raw Data'!N$3,FALSE))/100</f>
        <v>0.72849352583659599</v>
      </c>
      <c r="I20" s="99">
        <f>(VLOOKUP($A20,'Occupancy Raw Data'!$B$8:$BE$51,'Occupancy Raw Data'!O$3,FALSE))/100</f>
        <v>0.62509909433780897</v>
      </c>
      <c r="J20" s="100">
        <f>(VLOOKUP($A20,'Occupancy Raw Data'!$B$8:$BE$51,'Occupancy Raw Data'!P$3,FALSE))/100</f>
        <v>0.67679631008720309</v>
      </c>
      <c r="K20" s="94">
        <f>(VLOOKUP($A20,'Occupancy Raw Data'!$B$8:$BE$51,'Occupancy Raw Data'!R$3,FALSE))/100</f>
        <v>0.68351928178483012</v>
      </c>
      <c r="M20" s="121">
        <f>VLOOKUP($A20,'ADR Raw Data'!$B$6:$BE$49,'ADR Raw Data'!G$1,FALSE)</f>
        <v>113.80118791514801</v>
      </c>
      <c r="N20" s="122">
        <f>VLOOKUP($A20,'ADR Raw Data'!$B$6:$BE$49,'ADR Raw Data'!H$1,FALSE)</f>
        <v>118.39528650262</v>
      </c>
      <c r="O20" s="122">
        <f>VLOOKUP($A20,'ADR Raw Data'!$B$6:$BE$49,'ADR Raw Data'!I$1,FALSE)</f>
        <v>121.989052379431</v>
      </c>
      <c r="P20" s="122">
        <f>VLOOKUP($A20,'ADR Raw Data'!$B$6:$BE$49,'ADR Raw Data'!J$1,FALSE)</f>
        <v>119.68372477606</v>
      </c>
      <c r="Q20" s="122">
        <f>VLOOKUP($A20,'ADR Raw Data'!$B$6:$BE$49,'ADR Raw Data'!K$1,FALSE)</f>
        <v>118.52559174772399</v>
      </c>
      <c r="R20" s="123">
        <f>VLOOKUP($A20,'ADR Raw Data'!$B$6:$BE$49,'ADR Raw Data'!L$1,FALSE)</f>
        <v>118.733812524505</v>
      </c>
      <c r="S20" s="122">
        <f>VLOOKUP($A20,'ADR Raw Data'!$B$6:$BE$49,'ADR Raw Data'!N$1,FALSE)</f>
        <v>130.22393734542399</v>
      </c>
      <c r="T20" s="122">
        <f>VLOOKUP($A20,'ADR Raw Data'!$B$6:$BE$49,'ADR Raw Data'!O$1,FALSE)</f>
        <v>125.115340302063</v>
      </c>
      <c r="U20" s="123">
        <f>VLOOKUP($A20,'ADR Raw Data'!$B$6:$BE$49,'ADR Raw Data'!P$1,FALSE)</f>
        <v>127.86474940545899</v>
      </c>
      <c r="V20" s="124">
        <f>VLOOKUP($A20,'ADR Raw Data'!$B$6:$BE$49,'ADR Raw Data'!R$1,FALSE)</f>
        <v>121.316991564994</v>
      </c>
      <c r="X20" s="121">
        <f>VLOOKUP($A20,'RevPAR Raw Data'!$B$6:$BE$49,'RevPAR Raw Data'!G$1,FALSE)</f>
        <v>63.793949119561802</v>
      </c>
      <c r="Y20" s="122">
        <f>VLOOKUP($A20,'RevPAR Raw Data'!$B$6:$BE$49,'RevPAR Raw Data'!H$1,FALSE)</f>
        <v>81.949777548225896</v>
      </c>
      <c r="Z20" s="122">
        <f>VLOOKUP($A20,'RevPAR Raw Data'!$B$6:$BE$49,'RevPAR Raw Data'!I$1,FALSE)</f>
        <v>91.754804093497</v>
      </c>
      <c r="AA20" s="122">
        <f>VLOOKUP($A20,'RevPAR Raw Data'!$B$6:$BE$49,'RevPAR Raw Data'!J$1,FALSE)</f>
        <v>87.6258409205563</v>
      </c>
      <c r="AB20" s="122">
        <f>VLOOKUP($A20,'RevPAR Raw Data'!$B$6:$BE$49,'RevPAR Raw Data'!K$1,FALSE)</f>
        <v>82.256367742090404</v>
      </c>
      <c r="AC20" s="123">
        <f>VLOOKUP($A20,'RevPAR Raw Data'!$B$6:$BE$49,'RevPAR Raw Data'!L$1,FALSE)</f>
        <v>81.4761478847863</v>
      </c>
      <c r="AD20" s="122">
        <f>VLOOKUP($A20,'RevPAR Raw Data'!$B$6:$BE$49,'RevPAR Raw Data'!N$1,FALSE)</f>
        <v>94.867295265092295</v>
      </c>
      <c r="AE20" s="122">
        <f>VLOOKUP($A20,'RevPAR Raw Data'!$B$6:$BE$49,'RevPAR Raw Data'!O$1,FALSE)</f>
        <v>78.209485910586807</v>
      </c>
      <c r="AF20" s="123">
        <f>VLOOKUP($A20,'RevPAR Raw Data'!$B$6:$BE$49,'RevPAR Raw Data'!P$1,FALSE)</f>
        <v>86.538390587839601</v>
      </c>
      <c r="AG20" s="124">
        <f>VLOOKUP($A20,'RevPAR Raw Data'!$B$6:$BE$49,'RevPAR Raw Data'!R$1,FALSE)</f>
        <v>82.922502942801501</v>
      </c>
    </row>
    <row r="21" spans="1:33" x14ac:dyDescent="0.25">
      <c r="A21" s="101" t="s">
        <v>122</v>
      </c>
      <c r="B21" s="89">
        <f>(VLOOKUP($A20,'Occupancy Raw Data'!$B$8:$BE$51,'Occupancy Raw Data'!T$3,FALSE))/100</f>
        <v>6.1172147070070196E-2</v>
      </c>
      <c r="C21" s="90">
        <f>(VLOOKUP($A20,'Occupancy Raw Data'!$B$8:$BE$51,'Occupancy Raw Data'!U$3,FALSE))/100</f>
        <v>7.3470289437238198E-3</v>
      </c>
      <c r="D21" s="90">
        <f>(VLOOKUP($A20,'Occupancy Raw Data'!$B$8:$BE$51,'Occupancy Raw Data'!V$3,FALSE))/100</f>
        <v>2.7424008226543898E-3</v>
      </c>
      <c r="E21" s="90">
        <f>(VLOOKUP($A20,'Occupancy Raw Data'!$B$8:$BE$51,'Occupancy Raw Data'!W$3,FALSE))/100</f>
        <v>-4.2291583397454507E-2</v>
      </c>
      <c r="F21" s="90">
        <f>(VLOOKUP($A20,'Occupancy Raw Data'!$B$8:$BE$51,'Occupancy Raw Data'!X$3,FALSE))/100</f>
        <v>-8.3291036545905209E-2</v>
      </c>
      <c r="G21" s="90">
        <f>(VLOOKUP($A20,'Occupancy Raw Data'!$B$8:$BE$51,'Occupancy Raw Data'!Y$3,FALSE))/100</f>
        <v>-1.6049990122327898E-2</v>
      </c>
      <c r="H21" s="91">
        <f>(VLOOKUP($A20,'Occupancy Raw Data'!$B$8:$BE$51,'Occupancy Raw Data'!AA$3,FALSE))/100</f>
        <v>-0.12441244487081599</v>
      </c>
      <c r="I21" s="91">
        <f>(VLOOKUP($A20,'Occupancy Raw Data'!$B$8:$BE$51,'Occupancy Raw Data'!AB$3,FALSE))/100</f>
        <v>-0.252463391815477</v>
      </c>
      <c r="J21" s="90">
        <f>(VLOOKUP($A20,'Occupancy Raw Data'!$B$8:$BE$51,'Occupancy Raw Data'!AC$3,FALSE))/100</f>
        <v>-0.18859936859961798</v>
      </c>
      <c r="K21" s="92">
        <f>(VLOOKUP($A20,'Occupancy Raw Data'!$B$8:$BE$51,'Occupancy Raw Data'!AE$3,FALSE))/100</f>
        <v>-7.1886506177993803E-2</v>
      </c>
      <c r="M21" s="89">
        <f>(VLOOKUP($A20,'ADR Raw Data'!$B$6:$BE$49,'ADR Raw Data'!T$1,FALSE))/100</f>
        <v>1.7183184246039199E-3</v>
      </c>
      <c r="N21" s="90">
        <f>(VLOOKUP($A20,'ADR Raw Data'!$B$6:$BE$49,'ADR Raw Data'!U$1,FALSE))/100</f>
        <v>-3.2702312801674398E-2</v>
      </c>
      <c r="O21" s="90">
        <f>(VLOOKUP($A20,'ADR Raw Data'!$B$6:$BE$49,'ADR Raw Data'!V$1,FALSE))/100</f>
        <v>-3.9736206747302098E-2</v>
      </c>
      <c r="P21" s="90">
        <f>(VLOOKUP($A20,'ADR Raw Data'!$B$6:$BE$49,'ADR Raw Data'!W$1,FALSE))/100</f>
        <v>-5.7452288635988905E-2</v>
      </c>
      <c r="Q21" s="90">
        <f>(VLOOKUP($A20,'ADR Raw Data'!$B$6:$BE$49,'ADR Raw Data'!X$1,FALSE))/100</f>
        <v>-6.09949617803143E-2</v>
      </c>
      <c r="R21" s="90">
        <f>(VLOOKUP($A20,'ADR Raw Data'!$B$6:$BE$49,'ADR Raw Data'!Y$1,FALSE))/100</f>
        <v>-4.1689274915361799E-2</v>
      </c>
      <c r="S21" s="91">
        <f>(VLOOKUP($A20,'ADR Raw Data'!$B$6:$BE$49,'ADR Raw Data'!AA$1,FALSE))/100</f>
        <v>-0.10409989946541399</v>
      </c>
      <c r="T21" s="91">
        <f>(VLOOKUP($A20,'ADR Raw Data'!$B$6:$BE$49,'ADR Raw Data'!AB$1,FALSE))/100</f>
        <v>-0.13804330821727601</v>
      </c>
      <c r="U21" s="90">
        <f>(VLOOKUP($A20,'ADR Raw Data'!$B$6:$BE$49,'ADR Raw Data'!AC$1,FALSE))/100</f>
        <v>-0.119714974917337</v>
      </c>
      <c r="V21" s="92">
        <f>(VLOOKUP($A20,'ADR Raw Data'!$B$6:$BE$49,'ADR Raw Data'!AE$1,FALSE))/100</f>
        <v>-7.2566774781348709E-2</v>
      </c>
      <c r="X21" s="89">
        <f>(VLOOKUP($A20,'RevPAR Raw Data'!$B$6:$BE$49,'RevPAR Raw Data'!T$1,FALSE))/100</f>
        <v>6.2995578722057202E-2</v>
      </c>
      <c r="Y21" s="90">
        <f>(VLOOKUP($A20,'RevPAR Raw Data'!$B$6:$BE$49,'RevPAR Raw Data'!U$1,FALSE))/100</f>
        <v>-2.55955486966312E-2</v>
      </c>
      <c r="Z21" s="90">
        <f>(VLOOKUP($A20,'RevPAR Raw Data'!$B$6:$BE$49,'RevPAR Raw Data'!V$1,FALSE))/100</f>
        <v>-3.7102778530720699E-2</v>
      </c>
      <c r="AA21" s="90">
        <f>(VLOOKUP($A20,'RevPAR Raw Data'!$B$6:$BE$49,'RevPAR Raw Data'!W$1,FALSE))/100</f>
        <v>-9.7314123777219888E-2</v>
      </c>
      <c r="AB21" s="90">
        <f>(VLOOKUP($A20,'RevPAR Raw Data'!$B$6:$BE$49,'RevPAR Raw Data'!X$1,FALSE))/100</f>
        <v>-0.13920566473545901</v>
      </c>
      <c r="AC21" s="90">
        <f>(VLOOKUP($A20,'RevPAR Raw Data'!$B$6:$BE$49,'RevPAR Raw Data'!Y$1,FALSE))/100</f>
        <v>-5.7070152587091104E-2</v>
      </c>
      <c r="AD21" s="91">
        <f>(VLOOKUP($A20,'RevPAR Raw Data'!$B$6:$BE$49,'RevPAR Raw Data'!AA$1,FALSE))/100</f>
        <v>-0.21556102133293201</v>
      </c>
      <c r="AE21" s="91">
        <f>(VLOOKUP($A20,'RevPAR Raw Data'!$B$6:$BE$49,'RevPAR Raw Data'!AB$1,FALSE))/100</f>
        <v>-0.35565581822279002</v>
      </c>
      <c r="AF21" s="90">
        <f>(VLOOKUP($A20,'RevPAR Raw Data'!$B$6:$BE$49,'RevPAR Raw Data'!AC$1,FALSE))/100</f>
        <v>-0.28573617483562702</v>
      </c>
      <c r="AG21" s="92">
        <f>(VLOOKUP($A20,'RevPAR Raw Data'!$B$6:$BE$49,'RevPAR Raw Data'!AE$1,FALSE))/100</f>
        <v>-0.13923670905570598</v>
      </c>
    </row>
    <row r="22" spans="1:33" x14ac:dyDescent="0.25">
      <c r="A22" s="139"/>
      <c r="B22" s="117"/>
      <c r="C22" s="118"/>
      <c r="D22" s="118"/>
      <c r="E22" s="118"/>
      <c r="F22" s="118"/>
      <c r="G22" s="119"/>
      <c r="H22" s="99"/>
      <c r="I22" s="99"/>
      <c r="J22" s="119"/>
      <c r="K22" s="120"/>
      <c r="M22" s="121"/>
      <c r="N22" s="122"/>
      <c r="O22" s="122"/>
      <c r="P22" s="122"/>
      <c r="Q22" s="122"/>
      <c r="R22" s="123"/>
      <c r="S22" s="122"/>
      <c r="T22" s="122"/>
      <c r="U22" s="123"/>
      <c r="V22" s="124"/>
      <c r="X22" s="121"/>
      <c r="Y22" s="122"/>
      <c r="Z22" s="122"/>
      <c r="AA22" s="122"/>
      <c r="AB22" s="122"/>
      <c r="AC22" s="123"/>
      <c r="AD22" s="122"/>
      <c r="AE22" s="122"/>
      <c r="AF22" s="123"/>
      <c r="AG22" s="124"/>
    </row>
    <row r="23" spans="1:33" x14ac:dyDescent="0.25">
      <c r="A23" s="116" t="s">
        <v>116</v>
      </c>
      <c r="B23" s="93">
        <f>(VLOOKUP($A23,'Occupancy Raw Data'!$B$8:$BE$51,'Occupancy Raw Data'!G$3,FALSE))/100</f>
        <v>0.54923020189914196</v>
      </c>
      <c r="C23" s="99">
        <f>(VLOOKUP($A23,'Occupancy Raw Data'!$B$8:$BE$51,'Occupancy Raw Data'!H$3,FALSE))/100</f>
        <v>0.62270673919055897</v>
      </c>
      <c r="D23" s="99">
        <f>(VLOOKUP($A23,'Occupancy Raw Data'!$B$8:$BE$51,'Occupancy Raw Data'!I$3,FALSE))/100</f>
        <v>0.65299161058357102</v>
      </c>
      <c r="E23" s="99">
        <f>(VLOOKUP($A23,'Occupancy Raw Data'!$B$8:$BE$51,'Occupancy Raw Data'!J$3,FALSE))/100</f>
        <v>0.650686825850465</v>
      </c>
      <c r="F23" s="99">
        <f>(VLOOKUP($A23,'Occupancy Raw Data'!$B$8:$BE$51,'Occupancy Raw Data'!K$3,FALSE))/100</f>
        <v>0.62146215543468197</v>
      </c>
      <c r="G23" s="100">
        <f>(VLOOKUP($A23,'Occupancy Raw Data'!$B$8:$BE$51,'Occupancy Raw Data'!L$3,FALSE))/100</f>
        <v>0.61941550659168398</v>
      </c>
      <c r="H23" s="99">
        <f>(VLOOKUP($A23,'Occupancy Raw Data'!$B$8:$BE$51,'Occupancy Raw Data'!N$3,FALSE))/100</f>
        <v>0.64331151470452597</v>
      </c>
      <c r="I23" s="99">
        <f>(VLOOKUP($A23,'Occupancy Raw Data'!$B$8:$BE$51,'Occupancy Raw Data'!O$3,FALSE))/100</f>
        <v>0.58937955194984704</v>
      </c>
      <c r="J23" s="100">
        <f>(VLOOKUP($A23,'Occupancy Raw Data'!$B$8:$BE$51,'Occupancy Raw Data'!P$3,FALSE))/100</f>
        <v>0.616345533327187</v>
      </c>
      <c r="K23" s="94">
        <f>(VLOOKUP($A23,'Occupancy Raw Data'!$B$8:$BE$51,'Occupancy Raw Data'!R$3,FALSE))/100</f>
        <v>0.61853837137325596</v>
      </c>
      <c r="M23" s="121">
        <f>VLOOKUP($A23,'ADR Raw Data'!$B$6:$BE$49,'ADR Raw Data'!G$1,FALSE)</f>
        <v>82.384284515316807</v>
      </c>
      <c r="N23" s="122">
        <f>VLOOKUP($A23,'ADR Raw Data'!$B$6:$BE$49,'ADR Raw Data'!H$1,FALSE)</f>
        <v>83.725240950477399</v>
      </c>
      <c r="O23" s="122">
        <f>VLOOKUP($A23,'ADR Raw Data'!$B$6:$BE$49,'ADR Raw Data'!I$1,FALSE)</f>
        <v>86.571627135394607</v>
      </c>
      <c r="P23" s="122">
        <f>VLOOKUP($A23,'ADR Raw Data'!$B$6:$BE$49,'ADR Raw Data'!J$1,FALSE)</f>
        <v>85.934584868234595</v>
      </c>
      <c r="Q23" s="122">
        <f>VLOOKUP($A23,'ADR Raw Data'!$B$6:$BE$49,'ADR Raw Data'!K$1,FALSE)</f>
        <v>85.457636107402394</v>
      </c>
      <c r="R23" s="123">
        <f>VLOOKUP($A23,'ADR Raw Data'!$B$6:$BE$49,'ADR Raw Data'!L$1,FALSE)</f>
        <v>84.899374144192393</v>
      </c>
      <c r="S23" s="122">
        <f>VLOOKUP($A23,'ADR Raw Data'!$B$6:$BE$49,'ADR Raw Data'!N$1,FALSE)</f>
        <v>93.6237188306104</v>
      </c>
      <c r="T23" s="122">
        <f>VLOOKUP($A23,'ADR Raw Data'!$B$6:$BE$49,'ADR Raw Data'!O$1,FALSE)</f>
        <v>90.448295792272702</v>
      </c>
      <c r="U23" s="123">
        <f>VLOOKUP($A23,'ADR Raw Data'!$B$6:$BE$49,'ADR Raw Data'!P$1,FALSE)</f>
        <v>92.105471916834901</v>
      </c>
      <c r="V23" s="124">
        <f>VLOOKUP($A23,'ADR Raw Data'!$B$6:$BE$49,'ADR Raw Data'!R$1,FALSE)</f>
        <v>86.950960076652805</v>
      </c>
      <c r="X23" s="121">
        <f>VLOOKUP($A23,'RevPAR Raw Data'!$B$6:$BE$49,'RevPAR Raw Data'!G$1,FALSE)</f>
        <v>45.247937217663797</v>
      </c>
      <c r="Y23" s="122">
        <f>VLOOKUP($A23,'RevPAR Raw Data'!$B$6:$BE$49,'RevPAR Raw Data'!H$1,FALSE)</f>
        <v>52.136271780215701</v>
      </c>
      <c r="Z23" s="122">
        <f>VLOOKUP($A23,'RevPAR Raw Data'!$B$6:$BE$49,'RevPAR Raw Data'!I$1,FALSE)</f>
        <v>56.530546233981703</v>
      </c>
      <c r="AA23" s="122">
        <f>VLOOKUP($A23,'RevPAR Raw Data'!$B$6:$BE$49,'RevPAR Raw Data'!J$1,FALSE)</f>
        <v>55.916502258689</v>
      </c>
      <c r="AB23" s="122">
        <f>VLOOKUP($A23,'RevPAR Raw Data'!$B$6:$BE$49,'RevPAR Raw Data'!K$1,FALSE)</f>
        <v>53.108686733658999</v>
      </c>
      <c r="AC23" s="123">
        <f>VLOOKUP($A23,'RevPAR Raw Data'!$B$6:$BE$49,'RevPAR Raw Data'!L$1,FALSE)</f>
        <v>52.587988844841803</v>
      </c>
      <c r="AD23" s="122">
        <f>VLOOKUP($A23,'RevPAR Raw Data'!$B$6:$BE$49,'RevPAR Raw Data'!N$1,FALSE)</f>
        <v>60.229216373190702</v>
      </c>
      <c r="AE23" s="122">
        <f>VLOOKUP($A23,'RevPAR Raw Data'!$B$6:$BE$49,'RevPAR Raw Data'!O$1,FALSE)</f>
        <v>53.308376048676998</v>
      </c>
      <c r="AF23" s="123">
        <f>VLOOKUP($A23,'RevPAR Raw Data'!$B$6:$BE$49,'RevPAR Raw Data'!P$1,FALSE)</f>
        <v>56.7687962109338</v>
      </c>
      <c r="AG23" s="124">
        <f>VLOOKUP($A23,'RevPAR Raw Data'!$B$6:$BE$49,'RevPAR Raw Data'!R$1,FALSE)</f>
        <v>53.782505235153799</v>
      </c>
    </row>
    <row r="24" spans="1:33" x14ac:dyDescent="0.25">
      <c r="A24" s="101" t="s">
        <v>122</v>
      </c>
      <c r="B24" s="89">
        <f>(VLOOKUP($A23,'Occupancy Raw Data'!$B$8:$BE$51,'Occupancy Raw Data'!T$3,FALSE))/100</f>
        <v>4.16451466543395E-2</v>
      </c>
      <c r="C24" s="90">
        <f>(VLOOKUP($A23,'Occupancy Raw Data'!$B$8:$BE$51,'Occupancy Raw Data'!U$3,FALSE))/100</f>
        <v>-6.4431303452639199E-3</v>
      </c>
      <c r="D24" s="90">
        <f>(VLOOKUP($A23,'Occupancy Raw Data'!$B$8:$BE$51,'Occupancy Raw Data'!V$3,FALSE))/100</f>
        <v>-9.8254360857232895E-3</v>
      </c>
      <c r="E24" s="90">
        <f>(VLOOKUP($A23,'Occupancy Raw Data'!$B$8:$BE$51,'Occupancy Raw Data'!W$3,FALSE))/100</f>
        <v>-4.2318607357713305E-2</v>
      </c>
      <c r="F24" s="90">
        <f>(VLOOKUP($A23,'Occupancy Raw Data'!$B$8:$BE$51,'Occupancy Raw Data'!X$3,FALSE))/100</f>
        <v>-8.0954797274323601E-2</v>
      </c>
      <c r="G24" s="90">
        <f>(VLOOKUP($A23,'Occupancy Raw Data'!$B$8:$BE$51,'Occupancy Raw Data'!Y$3,FALSE))/100</f>
        <v>-2.2736317322931399E-2</v>
      </c>
      <c r="H24" s="91">
        <f>(VLOOKUP($A23,'Occupancy Raw Data'!$B$8:$BE$51,'Occupancy Raw Data'!AA$3,FALSE))/100</f>
        <v>-0.14422915150232199</v>
      </c>
      <c r="I24" s="91">
        <f>(VLOOKUP($A23,'Occupancy Raw Data'!$B$8:$BE$51,'Occupancy Raw Data'!AB$3,FALSE))/100</f>
        <v>-0.228029471036931</v>
      </c>
      <c r="J24" s="90">
        <f>(VLOOKUP($A23,'Occupancy Raw Data'!$B$8:$BE$51,'Occupancy Raw Data'!AC$3,FALSE))/100</f>
        <v>-0.18645397998777402</v>
      </c>
      <c r="K24" s="92">
        <f>(VLOOKUP($A23,'Occupancy Raw Data'!$B$8:$BE$51,'Occupancy Raw Data'!AE$3,FALSE))/100</f>
        <v>-7.5692820437698108E-2</v>
      </c>
      <c r="M24" s="89">
        <f>(VLOOKUP($A23,'ADR Raw Data'!$B$6:$BE$49,'ADR Raw Data'!T$1,FALSE))/100</f>
        <v>8.8078264634499203E-3</v>
      </c>
      <c r="N24" s="90">
        <f>(VLOOKUP($A23,'ADR Raw Data'!$B$6:$BE$49,'ADR Raw Data'!U$1,FALSE))/100</f>
        <v>-1.2158063085929999E-2</v>
      </c>
      <c r="O24" s="90">
        <f>(VLOOKUP($A23,'ADR Raw Data'!$B$6:$BE$49,'ADR Raw Data'!V$1,FALSE))/100</f>
        <v>-4.37582842310906E-3</v>
      </c>
      <c r="P24" s="90">
        <f>(VLOOKUP($A23,'ADR Raw Data'!$B$6:$BE$49,'ADR Raw Data'!W$1,FALSE))/100</f>
        <v>-1.62369358691309E-2</v>
      </c>
      <c r="Q24" s="90">
        <f>(VLOOKUP($A23,'ADR Raw Data'!$B$6:$BE$49,'ADR Raw Data'!X$1,FALSE))/100</f>
        <v>-3.39805321298969E-2</v>
      </c>
      <c r="R24" s="90">
        <f>(VLOOKUP($A23,'ADR Raw Data'!$B$6:$BE$49,'ADR Raw Data'!Y$1,FALSE))/100</f>
        <v>-1.3331931657182801E-2</v>
      </c>
      <c r="S24" s="91">
        <f>(VLOOKUP($A23,'ADR Raw Data'!$B$6:$BE$49,'ADR Raw Data'!AA$1,FALSE))/100</f>
        <v>-6.3629607924475695E-2</v>
      </c>
      <c r="T24" s="91">
        <f>(VLOOKUP($A23,'ADR Raw Data'!$B$6:$BE$49,'ADR Raw Data'!AB$1,FALSE))/100</f>
        <v>-0.10870972995281999</v>
      </c>
      <c r="U24" s="90">
        <f>(VLOOKUP($A23,'ADR Raw Data'!$B$6:$BE$49,'ADR Raw Data'!AC$1,FALSE))/100</f>
        <v>-8.569982261435509E-2</v>
      </c>
      <c r="V24" s="92">
        <f>(VLOOKUP($A23,'ADR Raw Data'!$B$6:$BE$49,'ADR Raw Data'!AE$1,FALSE))/100</f>
        <v>-4.2378947320595495E-2</v>
      </c>
      <c r="X24" s="89">
        <f>(VLOOKUP($A23,'RevPAR Raw Data'!$B$6:$BE$49,'RevPAR Raw Data'!T$1,FALSE))/100</f>
        <v>5.0819776342565799E-2</v>
      </c>
      <c r="Y24" s="90">
        <f>(VLOOKUP($A23,'RevPAR Raw Data'!$B$6:$BE$49,'RevPAR Raw Data'!U$1,FALSE))/100</f>
        <v>-1.8522857445985398E-2</v>
      </c>
      <c r="Z24" s="90">
        <f>(VLOOKUP($A23,'RevPAR Raw Data'!$B$6:$BE$49,'RevPAR Raw Data'!V$1,FALSE))/100</f>
        <v>-1.4158270086338999E-2</v>
      </c>
      <c r="AA24" s="90">
        <f>(VLOOKUP($A23,'RevPAR Raw Data'!$B$6:$BE$49,'RevPAR Raw Data'!W$1,FALSE))/100</f>
        <v>-5.78684187131061E-2</v>
      </c>
      <c r="AB24" s="90">
        <f>(VLOOKUP($A23,'RevPAR Raw Data'!$B$6:$BE$49,'RevPAR Raw Data'!X$1,FALSE))/100</f>
        <v>-0.11218444231437101</v>
      </c>
      <c r="AC24" s="90">
        <f>(VLOOKUP($A23,'RevPAR Raw Data'!$B$6:$BE$49,'RevPAR Raw Data'!Y$1,FALSE))/100</f>
        <v>-3.5765129951428901E-2</v>
      </c>
      <c r="AD24" s="91">
        <f>(VLOOKUP($A23,'RevPAR Raw Data'!$B$6:$BE$49,'RevPAR Raw Data'!AA$1,FALSE))/100</f>
        <v>-0.198681515065425</v>
      </c>
      <c r="AE24" s="91">
        <f>(VLOOKUP($A23,'RevPAR Raw Data'!$B$6:$BE$49,'RevPAR Raw Data'!AB$1,FALSE))/100</f>
        <v>-0.31195017877204201</v>
      </c>
      <c r="AF24" s="90">
        <f>(VLOOKUP($A23,'RevPAR Raw Data'!$B$6:$BE$49,'RevPAR Raw Data'!AC$1,FALSE))/100</f>
        <v>-0.256174729591437</v>
      </c>
      <c r="AG24" s="92">
        <f>(VLOOKUP($A23,'RevPAR Raw Data'!$B$6:$BE$49,'RevPAR Raw Data'!AE$1,FALSE))/100</f>
        <v>-0.11486398570841701</v>
      </c>
    </row>
    <row r="25" spans="1:33" x14ac:dyDescent="0.25">
      <c r="A25" s="139"/>
      <c r="B25" s="117"/>
      <c r="C25" s="118"/>
      <c r="D25" s="118"/>
      <c r="E25" s="118"/>
      <c r="F25" s="118"/>
      <c r="G25" s="119"/>
      <c r="H25" s="99"/>
      <c r="I25" s="99"/>
      <c r="J25" s="119"/>
      <c r="K25" s="120"/>
      <c r="M25" s="121"/>
      <c r="N25" s="122"/>
      <c r="O25" s="122"/>
      <c r="P25" s="122"/>
      <c r="Q25" s="122"/>
      <c r="R25" s="123"/>
      <c r="S25" s="122"/>
      <c r="T25" s="122"/>
      <c r="U25" s="123"/>
      <c r="V25" s="124"/>
      <c r="X25" s="121"/>
      <c r="Y25" s="122"/>
      <c r="Z25" s="122"/>
      <c r="AA25" s="122"/>
      <c r="AB25" s="122"/>
      <c r="AC25" s="123"/>
      <c r="AD25" s="122"/>
      <c r="AE25" s="122"/>
      <c r="AF25" s="123"/>
      <c r="AG25" s="124"/>
    </row>
    <row r="26" spans="1:33" x14ac:dyDescent="0.25">
      <c r="A26" s="116" t="s">
        <v>117</v>
      </c>
      <c r="B26" s="93">
        <f>(VLOOKUP($A26,'Occupancy Raw Data'!$B$8:$BE$51,'Occupancy Raw Data'!G$3,FALSE))/100</f>
        <v>0.50538164727726298</v>
      </c>
      <c r="C26" s="99">
        <f>(VLOOKUP($A26,'Occupancy Raw Data'!$B$8:$BE$51,'Occupancy Raw Data'!H$3,FALSE))/100</f>
        <v>0.53079578751921996</v>
      </c>
      <c r="D26" s="99">
        <f>(VLOOKUP($A26,'Occupancy Raw Data'!$B$8:$BE$51,'Occupancy Raw Data'!I$3,FALSE))/100</f>
        <v>0.54750645507557505</v>
      </c>
      <c r="E26" s="99">
        <f>(VLOOKUP($A26,'Occupancy Raw Data'!$B$8:$BE$51,'Occupancy Raw Data'!J$3,FALSE))/100</f>
        <v>0.5495662769445</v>
      </c>
      <c r="F26" s="99">
        <f>(VLOOKUP($A26,'Occupancy Raw Data'!$B$8:$BE$51,'Occupancy Raw Data'!K$3,FALSE))/100</f>
        <v>0.54921813803707598</v>
      </c>
      <c r="G26" s="100">
        <f>(VLOOKUP($A26,'Occupancy Raw Data'!$B$8:$BE$51,'Occupancy Raw Data'!L$3,FALSE))/100</f>
        <v>0.53649366097072704</v>
      </c>
      <c r="H26" s="99">
        <f>(VLOOKUP($A26,'Occupancy Raw Data'!$B$8:$BE$51,'Occupancy Raw Data'!N$3,FALSE))/100</f>
        <v>0.58794859148800294</v>
      </c>
      <c r="I26" s="99">
        <f>(VLOOKUP($A26,'Occupancy Raw Data'!$B$8:$BE$51,'Occupancy Raw Data'!O$3,FALSE))/100</f>
        <v>0.56262148597290296</v>
      </c>
      <c r="J26" s="100">
        <f>(VLOOKUP($A26,'Occupancy Raw Data'!$B$8:$BE$51,'Occupancy Raw Data'!P$3,FALSE))/100</f>
        <v>0.575285038730453</v>
      </c>
      <c r="K26" s="94">
        <f>(VLOOKUP($A26,'Occupancy Raw Data'!$B$8:$BE$51,'Occupancy Raw Data'!R$3,FALSE))/100</f>
        <v>0.54757691175921996</v>
      </c>
      <c r="M26" s="121">
        <f>VLOOKUP($A26,'ADR Raw Data'!$B$6:$BE$49,'ADR Raw Data'!G$1,FALSE)</f>
        <v>62.988974357060798</v>
      </c>
      <c r="N26" s="122">
        <f>VLOOKUP($A26,'ADR Raw Data'!$B$6:$BE$49,'ADR Raw Data'!H$1,FALSE)</f>
        <v>63.013980782684698</v>
      </c>
      <c r="O26" s="122">
        <f>VLOOKUP($A26,'ADR Raw Data'!$B$6:$BE$49,'ADR Raw Data'!I$1,FALSE)</f>
        <v>63.402579578211103</v>
      </c>
      <c r="P26" s="122">
        <f>VLOOKUP($A26,'ADR Raw Data'!$B$6:$BE$49,'ADR Raw Data'!J$1,FALSE)</f>
        <v>63.286133299899603</v>
      </c>
      <c r="Q26" s="122">
        <f>VLOOKUP($A26,'ADR Raw Data'!$B$6:$BE$49,'ADR Raw Data'!K$1,FALSE)</f>
        <v>63.865367862236504</v>
      </c>
      <c r="R26" s="123">
        <f>VLOOKUP($A26,'ADR Raw Data'!$B$6:$BE$49,'ADR Raw Data'!L$1,FALSE)</f>
        <v>63.318657498215401</v>
      </c>
      <c r="S26" s="122">
        <f>VLOOKUP($A26,'ADR Raw Data'!$B$6:$BE$49,'ADR Raw Data'!N$1,FALSE)</f>
        <v>70.550853740254595</v>
      </c>
      <c r="T26" s="122">
        <f>VLOOKUP($A26,'ADR Raw Data'!$B$6:$BE$49,'ADR Raw Data'!O$1,FALSE)</f>
        <v>70.320613437838304</v>
      </c>
      <c r="U26" s="123">
        <f>VLOOKUP($A26,'ADR Raw Data'!$B$6:$BE$49,'ADR Raw Data'!P$1,FALSE)</f>
        <v>70.438267689553399</v>
      </c>
      <c r="V26" s="124">
        <f>VLOOKUP($A26,'ADR Raw Data'!$B$6:$BE$49,'ADR Raw Data'!R$1,FALSE)</f>
        <v>65.455763791524404</v>
      </c>
      <c r="X26" s="121">
        <f>VLOOKUP($A26,'RevPAR Raw Data'!$B$6:$BE$49,'RevPAR Raw Data'!G$1,FALSE)</f>
        <v>31.833471620876701</v>
      </c>
      <c r="Y26" s="122">
        <f>VLOOKUP($A26,'RevPAR Raw Data'!$B$6:$BE$49,'RevPAR Raw Data'!H$1,FALSE)</f>
        <v>33.447555554266103</v>
      </c>
      <c r="Z26" s="122">
        <f>VLOOKUP($A26,'RevPAR Raw Data'!$B$6:$BE$49,'RevPAR Raw Data'!I$1,FALSE)</f>
        <v>34.713321587513398</v>
      </c>
      <c r="AA26" s="122">
        <f>VLOOKUP($A26,'RevPAR Raw Data'!$B$6:$BE$49,'RevPAR Raw Data'!J$1,FALSE)</f>
        <v>34.779924659839203</v>
      </c>
      <c r="AB26" s="122">
        <f>VLOOKUP($A26,'RevPAR Raw Data'!$B$6:$BE$49,'RevPAR Raw Data'!K$1,FALSE)</f>
        <v>35.076018422350501</v>
      </c>
      <c r="AC26" s="123">
        <f>VLOOKUP($A26,'RevPAR Raw Data'!$B$6:$BE$49,'RevPAR Raw Data'!L$1,FALSE)</f>
        <v>33.970058368969198</v>
      </c>
      <c r="AD26" s="122">
        <f>VLOOKUP($A26,'RevPAR Raw Data'!$B$6:$BE$49,'RevPAR Raw Data'!N$1,FALSE)</f>
        <v>41.480275084858803</v>
      </c>
      <c r="AE26" s="122">
        <f>VLOOKUP($A26,'RevPAR Raw Data'!$B$6:$BE$49,'RevPAR Raw Data'!O$1,FALSE)</f>
        <v>39.563888026922697</v>
      </c>
      <c r="AF26" s="123">
        <f>VLOOKUP($A26,'RevPAR Raw Data'!$B$6:$BE$49,'RevPAR Raw Data'!P$1,FALSE)</f>
        <v>40.5220815558908</v>
      </c>
      <c r="AG26" s="124">
        <f>VLOOKUP($A26,'RevPAR Raw Data'!$B$6:$BE$49,'RevPAR Raw Data'!R$1,FALSE)</f>
        <v>35.842064993803902</v>
      </c>
    </row>
    <row r="27" spans="1:33" x14ac:dyDescent="0.25">
      <c r="A27" s="101" t="s">
        <v>122</v>
      </c>
      <c r="B27" s="89">
        <f>(VLOOKUP($A26,'Occupancy Raw Data'!$B$8:$BE$51,'Occupancy Raw Data'!T$3,FALSE))/100</f>
        <v>4.4844444864933698E-2</v>
      </c>
      <c r="C27" s="90">
        <f>(VLOOKUP($A26,'Occupancy Raw Data'!$B$8:$BE$51,'Occupancy Raw Data'!U$3,FALSE))/100</f>
        <v>2.2754295194991499E-2</v>
      </c>
      <c r="D27" s="90">
        <f>(VLOOKUP($A26,'Occupancy Raw Data'!$B$8:$BE$51,'Occupancy Raw Data'!V$3,FALSE))/100</f>
        <v>3.7174777326030896E-2</v>
      </c>
      <c r="E27" s="90">
        <f>(VLOOKUP($A26,'Occupancy Raw Data'!$B$8:$BE$51,'Occupancy Raw Data'!W$3,FALSE))/100</f>
        <v>2.88447035500289E-2</v>
      </c>
      <c r="F27" s="90">
        <f>(VLOOKUP($A26,'Occupancy Raw Data'!$B$8:$BE$51,'Occupancy Raw Data'!X$3,FALSE))/100</f>
        <v>9.7439276302261294E-3</v>
      </c>
      <c r="G27" s="90">
        <f>(VLOOKUP($A26,'Occupancy Raw Data'!$B$8:$BE$51,'Occupancy Raw Data'!Y$3,FALSE))/100</f>
        <v>2.8302706835715997E-2</v>
      </c>
      <c r="H27" s="91">
        <f>(VLOOKUP($A26,'Occupancy Raw Data'!$B$8:$BE$51,'Occupancy Raw Data'!AA$3,FALSE))/100</f>
        <v>-6.1988134974471303E-2</v>
      </c>
      <c r="I27" s="91">
        <f>(VLOOKUP($A26,'Occupancy Raw Data'!$B$8:$BE$51,'Occupancy Raw Data'!AB$3,FALSE))/100</f>
        <v>-0.122388300913023</v>
      </c>
      <c r="J27" s="90">
        <f>(VLOOKUP($A26,'Occupancy Raw Data'!$B$8:$BE$51,'Occupancy Raw Data'!AC$3,FALSE))/100</f>
        <v>-9.2528346035317788E-2</v>
      </c>
      <c r="K27" s="92">
        <f>(VLOOKUP($A26,'Occupancy Raw Data'!$B$8:$BE$51,'Occupancy Raw Data'!AE$3,FALSE))/100</f>
        <v>-1.1217234111178699E-2</v>
      </c>
      <c r="M27" s="89">
        <f>(VLOOKUP($A26,'ADR Raw Data'!$B$6:$BE$49,'ADR Raw Data'!T$1,FALSE))/100</f>
        <v>-1.0095275631859E-2</v>
      </c>
      <c r="N27" s="90">
        <f>(VLOOKUP($A26,'ADR Raw Data'!$B$6:$BE$49,'ADR Raw Data'!U$1,FALSE))/100</f>
        <v>-1.6685079814213501E-2</v>
      </c>
      <c r="O27" s="90">
        <f>(VLOOKUP($A26,'ADR Raw Data'!$B$6:$BE$49,'ADR Raw Data'!V$1,FALSE))/100</f>
        <v>-1.8877276707933599E-2</v>
      </c>
      <c r="P27" s="90">
        <f>(VLOOKUP($A26,'ADR Raw Data'!$B$6:$BE$49,'ADR Raw Data'!W$1,FALSE))/100</f>
        <v>-2.5083504434142298E-2</v>
      </c>
      <c r="Q27" s="90">
        <f>(VLOOKUP($A26,'ADR Raw Data'!$B$6:$BE$49,'ADR Raw Data'!X$1,FALSE))/100</f>
        <v>-2.7856082856036402E-2</v>
      </c>
      <c r="R27" s="90">
        <f>(VLOOKUP($A26,'ADR Raw Data'!$B$6:$BE$49,'ADR Raw Data'!Y$1,FALSE))/100</f>
        <v>-2.0061108012485097E-2</v>
      </c>
      <c r="S27" s="91">
        <f>(VLOOKUP($A26,'ADR Raw Data'!$B$6:$BE$49,'ADR Raw Data'!AA$1,FALSE))/100</f>
        <v>-5.56986987106763E-2</v>
      </c>
      <c r="T27" s="91">
        <f>(VLOOKUP($A26,'ADR Raw Data'!$B$6:$BE$49,'ADR Raw Data'!AB$1,FALSE))/100</f>
        <v>-7.0994377239479101E-2</v>
      </c>
      <c r="U27" s="90">
        <f>(VLOOKUP($A26,'ADR Raw Data'!$B$6:$BE$49,'ADR Raw Data'!AC$1,FALSE))/100</f>
        <v>-6.3431674500461097E-2</v>
      </c>
      <c r="V27" s="92">
        <f>(VLOOKUP($A26,'ADR Raw Data'!$B$6:$BE$49,'ADR Raw Data'!AE$1,FALSE))/100</f>
        <v>-3.8544333301381802E-2</v>
      </c>
      <c r="X27" s="89">
        <f>(VLOOKUP($A26,'RevPAR Raw Data'!$B$6:$BE$49,'RevPAR Raw Data'!T$1,FALSE))/100</f>
        <v>3.4296452201605397E-2</v>
      </c>
      <c r="Y27" s="90">
        <f>(VLOOKUP($A26,'RevPAR Raw Data'!$B$6:$BE$49,'RevPAR Raw Data'!U$1,FALSE))/100</f>
        <v>5.6895581493333399E-3</v>
      </c>
      <c r="Z27" s="90">
        <f>(VLOOKUP($A26,'RevPAR Raw Data'!$B$6:$BE$49,'RevPAR Raw Data'!V$1,FALSE))/100</f>
        <v>1.7595742059957901E-2</v>
      </c>
      <c r="AA27" s="90">
        <f>(VLOOKUP($A26,'RevPAR Raw Data'!$B$6:$BE$49,'RevPAR Raw Data'!W$1,FALSE))/100</f>
        <v>3.0376728664878901E-3</v>
      </c>
      <c r="AB27" s="90">
        <f>(VLOOKUP($A26,'RevPAR Raw Data'!$B$6:$BE$49,'RevPAR Raw Data'!X$1,FALSE))/100</f>
        <v>-1.8383582881220998E-2</v>
      </c>
      <c r="AC27" s="90">
        <f>(VLOOKUP($A26,'RevPAR Raw Data'!$B$6:$BE$49,'RevPAR Raw Data'!Y$1,FALSE))/100</f>
        <v>7.67381516435386E-3</v>
      </c>
      <c r="AD27" s="91">
        <f>(VLOOKUP($A26,'RevPAR Raw Data'!$B$6:$BE$49,'RevPAR Raw Data'!AA$1,FALSE))/100</f>
        <v>-0.11423417523156701</v>
      </c>
      <c r="AE27" s="91">
        <f>(VLOOKUP($A26,'RevPAR Raw Data'!$B$6:$BE$49,'RevPAR Raw Data'!AB$1,FALSE))/100</f>
        <v>-0.18469379694778401</v>
      </c>
      <c r="AF27" s="90">
        <f>(VLOOKUP($A26,'RevPAR Raw Data'!$B$6:$BE$49,'RevPAR Raw Data'!AC$1,FALSE))/100</f>
        <v>-0.15009079260800001</v>
      </c>
      <c r="AG27" s="92">
        <f>(VLOOKUP($A26,'RevPAR Raw Data'!$B$6:$BE$49,'RevPAR Raw Data'!AE$1,FALSE))/100</f>
        <v>-4.9329206602259701E-2</v>
      </c>
    </row>
    <row r="28" spans="1:33" x14ac:dyDescent="0.25">
      <c r="A28" s="155" t="s">
        <v>123</v>
      </c>
      <c r="B28" s="130"/>
      <c r="C28" s="131"/>
      <c r="D28" s="131"/>
      <c r="E28" s="131"/>
      <c r="F28" s="131"/>
      <c r="G28" s="132"/>
      <c r="H28" s="131"/>
      <c r="I28" s="131"/>
      <c r="J28" s="132"/>
      <c r="K28" s="133"/>
      <c r="M28" s="130"/>
      <c r="N28" s="131"/>
      <c r="O28" s="131"/>
      <c r="P28" s="131"/>
      <c r="Q28" s="131"/>
      <c r="R28" s="132"/>
      <c r="S28" s="131"/>
      <c r="T28" s="131"/>
      <c r="U28" s="132"/>
      <c r="V28" s="133"/>
      <c r="X28" s="130"/>
      <c r="Y28" s="131"/>
      <c r="Z28" s="131"/>
      <c r="AA28" s="131"/>
      <c r="AB28" s="131"/>
      <c r="AC28" s="132"/>
      <c r="AD28" s="131"/>
      <c r="AE28" s="131"/>
      <c r="AF28" s="132"/>
      <c r="AG28" s="133"/>
    </row>
    <row r="29" spans="1:33" x14ac:dyDescent="0.25">
      <c r="A29" s="116" t="s">
        <v>73</v>
      </c>
      <c r="B29" s="117">
        <f>(VLOOKUP($A29,'Occupancy Raw Data'!$B$8:$BE$45,'Occupancy Raw Data'!G$3,FALSE))/100</f>
        <v>0.53028317127442304</v>
      </c>
      <c r="C29" s="118">
        <f>(VLOOKUP($A29,'Occupancy Raw Data'!$B$8:$BE$45,'Occupancy Raw Data'!H$3,FALSE))/100</f>
        <v>0.66571158594202406</v>
      </c>
      <c r="D29" s="118">
        <f>(VLOOKUP($A29,'Occupancy Raw Data'!$B$8:$BE$45,'Occupancy Raw Data'!I$3,FALSE))/100</f>
        <v>0.73197793153899993</v>
      </c>
      <c r="E29" s="118">
        <f>(VLOOKUP($A29,'Occupancy Raw Data'!$B$8:$BE$45,'Occupancy Raw Data'!J$3,FALSE))/100</f>
        <v>0.6900356631206751</v>
      </c>
      <c r="F29" s="118">
        <f>(VLOOKUP($A29,'Occupancy Raw Data'!$B$8:$BE$45,'Occupancy Raw Data'!K$3,FALSE))/100</f>
        <v>0.66473618435089998</v>
      </c>
      <c r="G29" s="119">
        <f>(VLOOKUP($A29,'Occupancy Raw Data'!$B$8:$BE$45,'Occupancy Raw Data'!L$3,FALSE))/100</f>
        <v>0.65654890724540393</v>
      </c>
      <c r="H29" s="99">
        <f>(VLOOKUP($A29,'Occupancy Raw Data'!$B$8:$BE$45,'Occupancy Raw Data'!N$3,FALSE))/100</f>
        <v>0.69975919773219108</v>
      </c>
      <c r="I29" s="99">
        <f>(VLOOKUP($A29,'Occupancy Raw Data'!$B$8:$BE$45,'Occupancy Raw Data'!O$3,FALSE))/100</f>
        <v>0.62367787362453098</v>
      </c>
      <c r="J29" s="119">
        <f>(VLOOKUP($A29,'Occupancy Raw Data'!$B$8:$BE$45,'Occupancy Raw Data'!P$3,FALSE))/100</f>
        <v>0.66171853567836092</v>
      </c>
      <c r="K29" s="120">
        <f>(VLOOKUP($A29,'Occupancy Raw Data'!$B$8:$BE$45,'Occupancy Raw Data'!R$3,FALSE))/100</f>
        <v>0.65802594394053504</v>
      </c>
      <c r="M29" s="121">
        <f>VLOOKUP($A29,'ADR Raw Data'!$B$6:$BE$43,'ADR Raw Data'!G$1,FALSE)</f>
        <v>113.121222049778</v>
      </c>
      <c r="N29" s="122">
        <f>VLOOKUP($A29,'ADR Raw Data'!$B$6:$BE$43,'ADR Raw Data'!H$1,FALSE)</f>
        <v>117.926398351648</v>
      </c>
      <c r="O29" s="122">
        <f>VLOOKUP($A29,'ADR Raw Data'!$B$6:$BE$43,'ADR Raw Data'!I$1,FALSE)</f>
        <v>123.314439910052</v>
      </c>
      <c r="P29" s="122">
        <f>VLOOKUP($A29,'ADR Raw Data'!$B$6:$BE$43,'ADR Raw Data'!J$1,FALSE)</f>
        <v>119.774721265129</v>
      </c>
      <c r="Q29" s="122">
        <f>VLOOKUP($A29,'ADR Raw Data'!$B$6:$BE$43,'ADR Raw Data'!K$1,FALSE)</f>
        <v>122.23387701760799</v>
      </c>
      <c r="R29" s="123">
        <f>VLOOKUP($A29,'ADR Raw Data'!$B$6:$BE$43,'ADR Raw Data'!L$1,FALSE)</f>
        <v>119.612356240192</v>
      </c>
      <c r="S29" s="122">
        <f>VLOOKUP($A29,'ADR Raw Data'!$B$6:$BE$43,'ADR Raw Data'!N$1,FALSE)</f>
        <v>140.53425491135599</v>
      </c>
      <c r="T29" s="122">
        <f>VLOOKUP($A29,'ADR Raw Data'!$B$6:$BE$43,'ADR Raw Data'!O$1,FALSE)</f>
        <v>133.46659645178599</v>
      </c>
      <c r="U29" s="123">
        <f>VLOOKUP($A29,'ADR Raw Data'!$B$6:$BE$43,'ADR Raw Data'!P$1,FALSE)</f>
        <v>137.20357731816199</v>
      </c>
      <c r="V29" s="124">
        <f>VLOOKUP($A29,'ADR Raw Data'!$B$6:$BE$43,'ADR Raw Data'!R$1,FALSE)</f>
        <v>124.666623763359</v>
      </c>
      <c r="X29" s="121">
        <f>VLOOKUP($A29,'RevPAR Raw Data'!$B$6:$BE$43,'RevPAR Raw Data'!G$1,FALSE)</f>
        <v>59.986280366994798</v>
      </c>
      <c r="Y29" s="122">
        <f>VLOOKUP($A29,'RevPAR Raw Data'!$B$6:$BE$43,'RevPAR Raw Data'!H$1,FALSE)</f>
        <v>78.504969671106707</v>
      </c>
      <c r="Z29" s="122">
        <f>VLOOKUP($A29,'RevPAR Raw Data'!$B$6:$BE$43,'RevPAR Raw Data'!I$1,FALSE)</f>
        <v>90.263448654250595</v>
      </c>
      <c r="AA29" s="122">
        <f>VLOOKUP($A29,'RevPAR Raw Data'!$B$6:$BE$43,'RevPAR Raw Data'!J$1,FALSE)</f>
        <v>82.648829213277594</v>
      </c>
      <c r="AB29" s="122">
        <f>VLOOKUP($A29,'RevPAR Raw Data'!$B$6:$BE$43,'RevPAR Raw Data'!K$1,FALSE)</f>
        <v>81.253281007102103</v>
      </c>
      <c r="AC29" s="123">
        <f>VLOOKUP($A29,'RevPAR Raw Data'!$B$6:$BE$43,'RevPAR Raw Data'!L$1,FALSE)</f>
        <v>78.531361782546398</v>
      </c>
      <c r="AD29" s="122">
        <f>VLOOKUP($A29,'RevPAR Raw Data'!$B$6:$BE$43,'RevPAR Raw Data'!N$1,FALSE)</f>
        <v>98.340137470661702</v>
      </c>
      <c r="AE29" s="122">
        <f>VLOOKUP($A29,'RevPAR Raw Data'!$B$6:$BE$43,'RevPAR Raw Data'!O$1,FALSE)</f>
        <v>83.2401630749535</v>
      </c>
      <c r="AF29" s="123">
        <f>VLOOKUP($A29,'RevPAR Raw Data'!$B$6:$BE$43,'RevPAR Raw Data'!P$1,FALSE)</f>
        <v>90.790150272807594</v>
      </c>
      <c r="AG29" s="124">
        <f>VLOOKUP($A29,'RevPAR Raw Data'!$B$6:$BE$43,'RevPAR Raw Data'!R$1,FALSE)</f>
        <v>82.033872779763897</v>
      </c>
    </row>
    <row r="30" spans="1:33" x14ac:dyDescent="0.25">
      <c r="A30" s="101" t="s">
        <v>122</v>
      </c>
      <c r="B30" s="89">
        <f>(VLOOKUP($A29,'Occupancy Raw Data'!$B$8:$BE$51,'Occupancy Raw Data'!T$3,FALSE))/100</f>
        <v>8.7049903929970501E-2</v>
      </c>
      <c r="C30" s="90">
        <f>(VLOOKUP($A29,'Occupancy Raw Data'!$B$8:$BE$51,'Occupancy Raw Data'!U$3,FALSE))/100</f>
        <v>3.7639073827446398E-2</v>
      </c>
      <c r="D30" s="90">
        <f>(VLOOKUP($A29,'Occupancy Raw Data'!$B$8:$BE$51,'Occupancy Raw Data'!V$3,FALSE))/100</f>
        <v>3.8007555479845204E-2</v>
      </c>
      <c r="E30" s="90">
        <f>(VLOOKUP($A29,'Occupancy Raw Data'!$B$8:$BE$51,'Occupancy Raw Data'!W$3,FALSE))/100</f>
        <v>-1.3639844057240001E-2</v>
      </c>
      <c r="F30" s="90">
        <f>(VLOOKUP($A29,'Occupancy Raw Data'!$B$8:$BE$51,'Occupancy Raw Data'!X$3,FALSE))/100</f>
        <v>-4.03657278152489E-2</v>
      </c>
      <c r="G30" s="90">
        <f>(VLOOKUP($A29,'Occupancy Raw Data'!$B$8:$BE$51,'Occupancy Raw Data'!Y$3,FALSE))/100</f>
        <v>1.73269160660132E-2</v>
      </c>
      <c r="H30" s="91">
        <f>(VLOOKUP($A29,'Occupancy Raw Data'!$B$8:$BE$51,'Occupancy Raw Data'!AA$3,FALSE))/100</f>
        <v>-8.1984148546062507E-2</v>
      </c>
      <c r="I30" s="91">
        <f>(VLOOKUP($A29,'Occupancy Raw Data'!$B$8:$BE$51,'Occupancy Raw Data'!AB$3,FALSE))/100</f>
        <v>-0.17679669724894101</v>
      </c>
      <c r="J30" s="90">
        <f>(VLOOKUP($A29,'Occupancy Raw Data'!$B$8:$BE$51,'Occupancy Raw Data'!AC$3,FALSE))/100</f>
        <v>-0.129246052170229</v>
      </c>
      <c r="K30" s="92">
        <f>(VLOOKUP($A29,'Occupancy Raw Data'!$B$8:$BE$51,'Occupancy Raw Data'!AE$3,FALSE))/100</f>
        <v>-2.9605096309756898E-2</v>
      </c>
      <c r="M30" s="89">
        <f>(VLOOKUP($A29,'ADR Raw Data'!$B$6:$BE$49,'ADR Raw Data'!T$1,FALSE))/100</f>
        <v>4.0716134519101395E-2</v>
      </c>
      <c r="N30" s="90">
        <f>(VLOOKUP($A29,'ADR Raw Data'!$B$6:$BE$49,'ADR Raw Data'!U$1,FALSE))/100</f>
        <v>1.34989736823582E-2</v>
      </c>
      <c r="O30" s="90">
        <f>(VLOOKUP($A29,'ADR Raw Data'!$B$6:$BE$49,'ADR Raw Data'!V$1,FALSE))/100</f>
        <v>2.6589217019492198E-2</v>
      </c>
      <c r="P30" s="90">
        <f>(VLOOKUP($A29,'ADR Raw Data'!$B$6:$BE$49,'ADR Raw Data'!W$1,FALSE))/100</f>
        <v>-1.8631822294360601E-2</v>
      </c>
      <c r="Q30" s="90">
        <f>(VLOOKUP($A29,'ADR Raw Data'!$B$6:$BE$49,'ADR Raw Data'!X$1,FALSE))/100</f>
        <v>-6.1841381758519803E-2</v>
      </c>
      <c r="R30" s="90">
        <f>(VLOOKUP($A29,'ADR Raw Data'!$B$6:$BE$49,'ADR Raw Data'!Y$1,FALSE))/100</f>
        <v>-5.2711112327872801E-3</v>
      </c>
      <c r="S30" s="91">
        <f>(VLOOKUP($A29,'ADR Raw Data'!$B$6:$BE$49,'ADR Raw Data'!AA$1,FALSE))/100</f>
        <v>-0.10233905230832401</v>
      </c>
      <c r="T30" s="91">
        <f>(VLOOKUP($A29,'ADR Raw Data'!$B$6:$BE$49,'ADR Raw Data'!AB$1,FALSE))/100</f>
        <v>-0.134828501081281</v>
      </c>
      <c r="U30" s="90">
        <f>(VLOOKUP($A29,'ADR Raw Data'!$B$6:$BE$49,'ADR Raw Data'!AC$1,FALSE))/100</f>
        <v>-0.11717671185952999</v>
      </c>
      <c r="V30" s="92">
        <f>(VLOOKUP($A29,'ADR Raw Data'!$B$6:$BE$49,'ADR Raw Data'!AE$1,FALSE))/100</f>
        <v>-5.2014855290506298E-2</v>
      </c>
      <c r="X30" s="89">
        <f>(VLOOKUP($A29,'RevPAR Raw Data'!$B$6:$BE$43,'RevPAR Raw Data'!T$1,FALSE))/100</f>
        <v>0.13131037404735901</v>
      </c>
      <c r="Y30" s="90">
        <f>(VLOOKUP($A29,'RevPAR Raw Data'!$B$6:$BE$43,'RevPAR Raw Data'!U$1,FALSE))/100</f>
        <v>5.1646136376829598E-2</v>
      </c>
      <c r="Z30" s="90">
        <f>(VLOOKUP($A29,'RevPAR Raw Data'!$B$6:$BE$43,'RevPAR Raw Data'!V$1,FALSE))/100</f>
        <v>6.5607363640371508E-2</v>
      </c>
      <c r="AA30" s="90">
        <f>(VLOOKUP($A29,'RevPAR Raw Data'!$B$6:$BE$43,'RevPAR Raw Data'!W$1,FALSE))/100</f>
        <v>-3.2017531201003299E-2</v>
      </c>
      <c r="AB30" s="90">
        <f>(VLOOKUP($A29,'RevPAR Raw Data'!$B$6:$BE$43,'RevPAR Raw Data'!X$1,FALSE))/100</f>
        <v>-9.9710837189985413E-2</v>
      </c>
      <c r="AC30" s="90">
        <f>(VLOOKUP($A29,'RevPAR Raw Data'!$B$6:$BE$43,'RevPAR Raw Data'!Y$1,FALSE))/100</f>
        <v>1.1964472731320801E-2</v>
      </c>
      <c r="AD30" s="91">
        <f>(VLOOKUP($A29,'RevPAR Raw Data'!$B$6:$BE$43,'RevPAR Raw Data'!AA$1,FALSE))/100</f>
        <v>-0.17593302078787701</v>
      </c>
      <c r="AE30" s="91">
        <f>(VLOOKUP($A29,'RevPAR Raw Data'!$B$6:$BE$43,'RevPAR Raw Data'!AB$1,FALSE))/100</f>
        <v>-0.28778796464402701</v>
      </c>
      <c r="AF30" s="90">
        <f>(VLOOKUP($A29,'RevPAR Raw Data'!$B$6:$BE$43,'RevPAR Raw Data'!AC$1,FALSE))/100</f>
        <v>-0.23127813661562602</v>
      </c>
      <c r="AG30" s="92">
        <f>(VLOOKUP($A29,'RevPAR Raw Data'!$B$6:$BE$43,'RevPAR Raw Data'!AE$1,FALSE))/100</f>
        <v>-8.0080046799849799E-2</v>
      </c>
    </row>
    <row r="31" spans="1:33" x14ac:dyDescent="0.25">
      <c r="A31" s="139"/>
      <c r="B31" s="117"/>
      <c r="C31" s="118"/>
      <c r="D31" s="118"/>
      <c r="E31" s="118"/>
      <c r="F31" s="118"/>
      <c r="G31" s="119"/>
      <c r="H31" s="99"/>
      <c r="I31" s="99"/>
      <c r="J31" s="119"/>
      <c r="K31" s="120"/>
      <c r="M31" s="121"/>
      <c r="N31" s="122"/>
      <c r="O31" s="122"/>
      <c r="P31" s="122"/>
      <c r="Q31" s="122"/>
      <c r="R31" s="123"/>
      <c r="S31" s="122"/>
      <c r="T31" s="122"/>
      <c r="U31" s="123"/>
      <c r="V31" s="124"/>
      <c r="X31" s="121"/>
      <c r="Y31" s="122"/>
      <c r="Z31" s="122"/>
      <c r="AA31" s="122"/>
      <c r="AB31" s="122"/>
      <c r="AC31" s="123"/>
      <c r="AD31" s="122"/>
      <c r="AE31" s="122"/>
      <c r="AF31" s="123"/>
      <c r="AG31" s="124"/>
    </row>
    <row r="32" spans="1:33" x14ac:dyDescent="0.25">
      <c r="A32" s="116" t="s">
        <v>74</v>
      </c>
      <c r="B32" s="117">
        <f>(VLOOKUP($A32,'Occupancy Raw Data'!$B$8:$BE$45,'Occupancy Raw Data'!G$3,FALSE))/100</f>
        <v>0.52853792025019497</v>
      </c>
      <c r="C32" s="118">
        <f>(VLOOKUP($A32,'Occupancy Raw Data'!$B$8:$BE$45,'Occupancy Raw Data'!H$3,FALSE))/100</f>
        <v>0.66458170445660603</v>
      </c>
      <c r="D32" s="118">
        <f>(VLOOKUP($A32,'Occupancy Raw Data'!$B$8:$BE$45,'Occupancy Raw Data'!I$3,FALSE))/100</f>
        <v>0.67474589523064799</v>
      </c>
      <c r="E32" s="118">
        <f>(VLOOKUP($A32,'Occupancy Raw Data'!$B$8:$BE$45,'Occupancy Raw Data'!J$3,FALSE))/100</f>
        <v>0.65129007036747399</v>
      </c>
      <c r="F32" s="118">
        <f>(VLOOKUP($A32,'Occupancy Raw Data'!$B$8:$BE$45,'Occupancy Raw Data'!K$3,FALSE))/100</f>
        <v>0.58639562157935798</v>
      </c>
      <c r="G32" s="119">
        <f>(VLOOKUP($A32,'Occupancy Raw Data'!$B$8:$BE$45,'Occupancy Raw Data'!L$3,FALSE))/100</f>
        <v>0.62111024237685597</v>
      </c>
      <c r="H32" s="99">
        <f>(VLOOKUP($A32,'Occupancy Raw Data'!$B$8:$BE$45,'Occupancy Raw Data'!N$3,FALSE))/100</f>
        <v>0.57544956997654406</v>
      </c>
      <c r="I32" s="99">
        <f>(VLOOKUP($A32,'Occupancy Raw Data'!$B$8:$BE$45,'Occupancy Raw Data'!O$3,FALSE))/100</f>
        <v>0.544175136825645</v>
      </c>
      <c r="J32" s="119">
        <f>(VLOOKUP($A32,'Occupancy Raw Data'!$B$8:$BE$45,'Occupancy Raw Data'!P$3,FALSE))/100</f>
        <v>0.55981235340109403</v>
      </c>
      <c r="K32" s="120">
        <f>(VLOOKUP($A32,'Occupancy Raw Data'!$B$8:$BE$45,'Occupancy Raw Data'!R$3,FALSE))/100</f>
        <v>0.60359655981235294</v>
      </c>
      <c r="M32" s="121">
        <f>VLOOKUP($A32,'ADR Raw Data'!$B$6:$BE$43,'ADR Raw Data'!G$1,FALSE)</f>
        <v>108.992292899408</v>
      </c>
      <c r="N32" s="122">
        <f>VLOOKUP($A32,'ADR Raw Data'!$B$6:$BE$43,'ADR Raw Data'!H$1,FALSE)</f>
        <v>110.949752941176</v>
      </c>
      <c r="O32" s="122">
        <f>VLOOKUP($A32,'ADR Raw Data'!$B$6:$BE$43,'ADR Raw Data'!I$1,FALSE)</f>
        <v>110.97441483198099</v>
      </c>
      <c r="P32" s="122">
        <f>VLOOKUP($A32,'ADR Raw Data'!$B$6:$BE$43,'ADR Raw Data'!J$1,FALSE)</f>
        <v>112.586146458583</v>
      </c>
      <c r="Q32" s="122">
        <f>VLOOKUP($A32,'ADR Raw Data'!$B$6:$BE$43,'ADR Raw Data'!K$1,FALSE)</f>
        <v>117.576133333333</v>
      </c>
      <c r="R32" s="123">
        <f>VLOOKUP($A32,'ADR Raw Data'!$B$6:$BE$43,'ADR Raw Data'!L$1,FALSE)</f>
        <v>112.216354481369</v>
      </c>
      <c r="S32" s="122">
        <f>VLOOKUP($A32,'ADR Raw Data'!$B$6:$BE$43,'ADR Raw Data'!N$1,FALSE)</f>
        <v>141.75413043478201</v>
      </c>
      <c r="T32" s="122">
        <f>VLOOKUP($A32,'ADR Raw Data'!$B$6:$BE$43,'ADR Raw Data'!O$1,FALSE)</f>
        <v>136.97229885057399</v>
      </c>
      <c r="U32" s="123">
        <f>VLOOKUP($A32,'ADR Raw Data'!$B$6:$BE$43,'ADR Raw Data'!P$1,FALSE)</f>
        <v>139.43</v>
      </c>
      <c r="V32" s="124">
        <f>VLOOKUP($A32,'ADR Raw Data'!$B$6:$BE$43,'ADR Raw Data'!R$1,FALSE)</f>
        <v>119.427668393782</v>
      </c>
      <c r="X32" s="121">
        <f>VLOOKUP($A32,'RevPAR Raw Data'!$B$6:$BE$43,'RevPAR Raw Data'!G$1,FALSE)</f>
        <v>57.606559812353403</v>
      </c>
      <c r="Y32" s="122">
        <f>VLOOKUP($A32,'RevPAR Raw Data'!$B$6:$BE$43,'RevPAR Raw Data'!H$1,FALSE)</f>
        <v>73.735175918686394</v>
      </c>
      <c r="Z32" s="122">
        <f>VLOOKUP($A32,'RevPAR Raw Data'!$B$6:$BE$43,'RevPAR Raw Data'!I$1,FALSE)</f>
        <v>74.879530883502696</v>
      </c>
      <c r="AA32" s="122">
        <f>VLOOKUP($A32,'RevPAR Raw Data'!$B$6:$BE$43,'RevPAR Raw Data'!J$1,FALSE)</f>
        <v>73.326239249413604</v>
      </c>
      <c r="AB32" s="122">
        <f>VLOOKUP($A32,'RevPAR Raw Data'!$B$6:$BE$43,'RevPAR Raw Data'!K$1,FALSE)</f>
        <v>68.946129788897494</v>
      </c>
      <c r="AC32" s="123">
        <f>VLOOKUP($A32,'RevPAR Raw Data'!$B$6:$BE$43,'RevPAR Raw Data'!L$1,FALSE)</f>
        <v>69.698727130570703</v>
      </c>
      <c r="AD32" s="122">
        <f>VLOOKUP($A32,'RevPAR Raw Data'!$B$6:$BE$43,'RevPAR Raw Data'!N$1,FALSE)</f>
        <v>81.572353401094603</v>
      </c>
      <c r="AE32" s="122">
        <f>VLOOKUP($A32,'RevPAR Raw Data'!$B$6:$BE$43,'RevPAR Raw Data'!O$1,FALSE)</f>
        <v>74.536919468334602</v>
      </c>
      <c r="AF32" s="123">
        <f>VLOOKUP($A32,'RevPAR Raw Data'!$B$6:$BE$43,'RevPAR Raw Data'!P$1,FALSE)</f>
        <v>78.054636434714595</v>
      </c>
      <c r="AG32" s="124">
        <f>VLOOKUP($A32,'RevPAR Raw Data'!$B$6:$BE$43,'RevPAR Raw Data'!R$1,FALSE)</f>
        <v>72.086129788897495</v>
      </c>
    </row>
    <row r="33" spans="1:33" x14ac:dyDescent="0.25">
      <c r="A33" s="101" t="s">
        <v>122</v>
      </c>
      <c r="B33" s="89">
        <f>(VLOOKUP($A32,'Occupancy Raw Data'!$B$8:$BE$51,'Occupancy Raw Data'!T$3,FALSE))/100</f>
        <v>4.4576523031203503E-3</v>
      </c>
      <c r="C33" s="90">
        <f>(VLOOKUP($A32,'Occupancy Raw Data'!$B$8:$BE$51,'Occupancy Raw Data'!U$3,FALSE))/100</f>
        <v>-7.2052401746724795E-2</v>
      </c>
      <c r="D33" s="90">
        <f>(VLOOKUP($A32,'Occupancy Raw Data'!$B$8:$BE$51,'Occupancy Raw Data'!V$3,FALSE))/100</f>
        <v>-9.06217070600632E-2</v>
      </c>
      <c r="E33" s="90">
        <f>(VLOOKUP($A32,'Occupancy Raw Data'!$B$8:$BE$51,'Occupancy Raw Data'!W$3,FALSE))/100</f>
        <v>-9.7508125677139693E-2</v>
      </c>
      <c r="F33" s="90">
        <f>(VLOOKUP($A32,'Occupancy Raw Data'!$B$8:$BE$51,'Occupancy Raw Data'!X$3,FALSE))/100</f>
        <v>-0.16481069042316199</v>
      </c>
      <c r="G33" s="90">
        <f>(VLOOKUP($A32,'Occupancy Raw Data'!$B$8:$BE$51,'Occupancy Raw Data'!Y$3,FALSE))/100</f>
        <v>-8.8781830695113501E-2</v>
      </c>
      <c r="H33" s="91">
        <f>(VLOOKUP($A32,'Occupancy Raw Data'!$B$8:$BE$51,'Occupancy Raw Data'!AA$3,FALSE))/100</f>
        <v>-0.22362869198312199</v>
      </c>
      <c r="I33" s="91">
        <f>(VLOOKUP($A32,'Occupancy Raw Data'!$B$8:$BE$51,'Occupancy Raw Data'!AB$3,FALSE))/100</f>
        <v>-0.28615384615384598</v>
      </c>
      <c r="J33" s="90">
        <f>(VLOOKUP($A32,'Occupancy Raw Data'!$B$8:$BE$51,'Occupancy Raw Data'!AC$3,FALSE))/100</f>
        <v>-0.255330213208528</v>
      </c>
      <c r="K33" s="92">
        <f>(VLOOKUP($A32,'Occupancy Raw Data'!$B$8:$BE$51,'Occupancy Raw Data'!AE$3,FALSE))/100</f>
        <v>-0.13976440624005002</v>
      </c>
      <c r="M33" s="89">
        <f>(VLOOKUP($A32,'ADR Raw Data'!$B$6:$BE$49,'ADR Raw Data'!T$1,FALSE))/100</f>
        <v>8.0048429754440792E-2</v>
      </c>
      <c r="N33" s="90">
        <f>(VLOOKUP($A32,'ADR Raw Data'!$B$6:$BE$49,'ADR Raw Data'!U$1,FALSE))/100</f>
        <v>3.0211298227927102E-2</v>
      </c>
      <c r="O33" s="90">
        <f>(VLOOKUP($A32,'ADR Raw Data'!$B$6:$BE$49,'ADR Raw Data'!V$1,FALSE))/100</f>
        <v>5.9488127248272196E-2</v>
      </c>
      <c r="P33" s="90">
        <f>(VLOOKUP($A32,'ADR Raw Data'!$B$6:$BE$49,'ADR Raw Data'!W$1,FALSE))/100</f>
        <v>8.7506648572491394E-2</v>
      </c>
      <c r="Q33" s="90">
        <f>(VLOOKUP($A32,'ADR Raw Data'!$B$6:$BE$49,'ADR Raw Data'!X$1,FALSE))/100</f>
        <v>7.6378294566056701E-2</v>
      </c>
      <c r="R33" s="90">
        <f>(VLOOKUP($A32,'ADR Raw Data'!$B$6:$BE$49,'ADR Raw Data'!Y$1,FALSE))/100</f>
        <v>6.4267166786535601E-2</v>
      </c>
      <c r="S33" s="91">
        <f>(VLOOKUP($A32,'ADR Raw Data'!$B$6:$BE$49,'ADR Raw Data'!AA$1,FALSE))/100</f>
        <v>7.6019605361067694E-2</v>
      </c>
      <c r="T33" s="91">
        <f>(VLOOKUP($A32,'ADR Raw Data'!$B$6:$BE$49,'ADR Raw Data'!AB$1,FALSE))/100</f>
        <v>4.3174574272610802E-2</v>
      </c>
      <c r="U33" s="90">
        <f>(VLOOKUP($A32,'ADR Raw Data'!$B$6:$BE$49,'ADR Raw Data'!AC$1,FALSE))/100</f>
        <v>6.0156776929754206E-2</v>
      </c>
      <c r="V33" s="92">
        <f>(VLOOKUP($A32,'ADR Raw Data'!$B$6:$BE$49,'ADR Raw Data'!AE$1,FALSE))/100</f>
        <v>5.2941319330478194E-2</v>
      </c>
      <c r="X33" s="89">
        <f>(VLOOKUP($A32,'RevPAR Raw Data'!$B$6:$BE$43,'RevPAR Raw Data'!T$1,FALSE))/100</f>
        <v>8.4862910124817198E-2</v>
      </c>
      <c r="Y33" s="90">
        <f>(VLOOKUP($A32,'RevPAR Raw Data'!$B$6:$BE$43,'RevPAR Raw Data'!U$1,FALSE))/100</f>
        <v>-4.4017900116006502E-2</v>
      </c>
      <c r="Z33" s="90">
        <f>(VLOOKUP($A32,'RevPAR Raw Data'!$B$6:$BE$43,'RevPAR Raw Data'!V$1,FALSE))/100</f>
        <v>-3.6524495452835599E-2</v>
      </c>
      <c r="AA33" s="90">
        <f>(VLOOKUP($A32,'RevPAR Raw Data'!$B$6:$BE$43,'RevPAR Raw Data'!W$1,FALSE))/100</f>
        <v>-1.853408639124E-2</v>
      </c>
      <c r="AB33" s="90">
        <f>(VLOOKUP($A32,'RevPAR Raw Data'!$B$6:$BE$43,'RevPAR Raw Data'!X$1,FALSE))/100</f>
        <v>-0.10102035531788101</v>
      </c>
      <c r="AC33" s="90">
        <f>(VLOOKUP($A32,'RevPAR Raw Data'!$B$6:$BE$43,'RevPAR Raw Data'!Y$1,FALSE))/100</f>
        <v>-3.0220420629474699E-2</v>
      </c>
      <c r="AD33" s="91">
        <f>(VLOOKUP($A32,'RevPAR Raw Data'!$B$6:$BE$43,'RevPAR Raw Data'!AA$1,FALSE))/100</f>
        <v>-0.164609251534023</v>
      </c>
      <c r="AE33" s="91">
        <f>(VLOOKUP($A32,'RevPAR Raw Data'!$B$6:$BE$43,'RevPAR Raw Data'!AB$1,FALSE))/100</f>
        <v>-0.25533384236539702</v>
      </c>
      <c r="AF33" s="90">
        <f>(VLOOKUP($A32,'RevPAR Raw Data'!$B$6:$BE$43,'RevPAR Raw Data'!AC$1,FALSE))/100</f>
        <v>-0.21053327895818602</v>
      </c>
      <c r="AG33" s="92">
        <f>(VLOOKUP($A32,'RevPAR Raw Data'!$B$6:$BE$43,'RevPAR Raw Data'!AE$1,FALSE))/100</f>
        <v>-9.4222398971361906E-2</v>
      </c>
    </row>
    <row r="34" spans="1:33" x14ac:dyDescent="0.25">
      <c r="A34" s="139"/>
      <c r="B34" s="117"/>
      <c r="C34" s="118"/>
      <c r="D34" s="118"/>
      <c r="E34" s="118"/>
      <c r="F34" s="118"/>
      <c r="G34" s="119"/>
      <c r="H34" s="99"/>
      <c r="I34" s="99"/>
      <c r="J34" s="119"/>
      <c r="K34" s="120"/>
      <c r="M34" s="121"/>
      <c r="N34" s="122"/>
      <c r="O34" s="122"/>
      <c r="P34" s="122"/>
      <c r="Q34" s="122"/>
      <c r="R34" s="123"/>
      <c r="S34" s="122"/>
      <c r="T34" s="122"/>
      <c r="U34" s="123"/>
      <c r="V34" s="124"/>
      <c r="X34" s="121"/>
      <c r="Y34" s="122"/>
      <c r="Z34" s="122"/>
      <c r="AA34" s="122"/>
      <c r="AB34" s="122"/>
      <c r="AC34" s="123"/>
      <c r="AD34" s="122"/>
      <c r="AE34" s="122"/>
      <c r="AF34" s="123"/>
      <c r="AG34" s="124"/>
    </row>
    <row r="35" spans="1:33" x14ac:dyDescent="0.25">
      <c r="A35" s="116" t="s">
        <v>75</v>
      </c>
      <c r="B35" s="117">
        <f>(VLOOKUP($A35,'Occupancy Raw Data'!$B$8:$BE$45,'Occupancy Raw Data'!G$3,FALSE))/100</f>
        <v>0.43659043659043595</v>
      </c>
      <c r="C35" s="118">
        <f>(VLOOKUP($A35,'Occupancy Raw Data'!$B$8:$BE$45,'Occupancy Raw Data'!H$3,FALSE))/100</f>
        <v>0.55786555786555703</v>
      </c>
      <c r="D35" s="118">
        <f>(VLOOKUP($A35,'Occupancy Raw Data'!$B$8:$BE$45,'Occupancy Raw Data'!I$3,FALSE))/100</f>
        <v>0.58558558558558504</v>
      </c>
      <c r="E35" s="118">
        <f>(VLOOKUP($A35,'Occupancy Raw Data'!$B$8:$BE$45,'Occupancy Raw Data'!J$3,FALSE))/100</f>
        <v>0.58905058905058905</v>
      </c>
      <c r="F35" s="118">
        <f>(VLOOKUP($A35,'Occupancy Raw Data'!$B$8:$BE$45,'Occupancy Raw Data'!K$3,FALSE))/100</f>
        <v>0.60914760914760901</v>
      </c>
      <c r="G35" s="119">
        <f>(VLOOKUP($A35,'Occupancy Raw Data'!$B$8:$BE$45,'Occupancy Raw Data'!L$3,FALSE))/100</f>
        <v>0.55564795564795499</v>
      </c>
      <c r="H35" s="99">
        <f>(VLOOKUP($A35,'Occupancy Raw Data'!$B$8:$BE$45,'Occupancy Raw Data'!N$3,FALSE))/100</f>
        <v>0.67013167013167008</v>
      </c>
      <c r="I35" s="99">
        <f>(VLOOKUP($A35,'Occupancy Raw Data'!$B$8:$BE$45,'Occupancy Raw Data'!O$3,FALSE))/100</f>
        <v>0.56063756063755998</v>
      </c>
      <c r="J35" s="119">
        <f>(VLOOKUP($A35,'Occupancy Raw Data'!$B$8:$BE$45,'Occupancy Raw Data'!P$3,FALSE))/100</f>
        <v>0.61538461538461497</v>
      </c>
      <c r="K35" s="120">
        <f>(VLOOKUP($A35,'Occupancy Raw Data'!$B$8:$BE$45,'Occupancy Raw Data'!R$3,FALSE))/100</f>
        <v>0.57271557271557194</v>
      </c>
      <c r="M35" s="121">
        <f>VLOOKUP($A35,'ADR Raw Data'!$B$6:$BE$43,'ADR Raw Data'!G$1,FALSE)</f>
        <v>105.04985714285699</v>
      </c>
      <c r="N35" s="122">
        <f>VLOOKUP($A35,'ADR Raw Data'!$B$6:$BE$43,'ADR Raw Data'!H$1,FALSE)</f>
        <v>107.24021118012401</v>
      </c>
      <c r="O35" s="122">
        <f>VLOOKUP($A35,'ADR Raw Data'!$B$6:$BE$43,'ADR Raw Data'!I$1,FALSE)</f>
        <v>107.335053254437</v>
      </c>
      <c r="P35" s="122">
        <f>VLOOKUP($A35,'ADR Raw Data'!$B$6:$BE$43,'ADR Raw Data'!J$1,FALSE)</f>
        <v>108.517905882352</v>
      </c>
      <c r="Q35" s="122">
        <f>VLOOKUP($A35,'ADR Raw Data'!$B$6:$BE$43,'ADR Raw Data'!K$1,FALSE)</f>
        <v>111.95976109215</v>
      </c>
      <c r="R35" s="123">
        <f>VLOOKUP($A35,'ADR Raw Data'!$B$6:$BE$43,'ADR Raw Data'!L$1,FALSE)</f>
        <v>108.221688700424</v>
      </c>
      <c r="S35" s="122">
        <f>VLOOKUP($A35,'ADR Raw Data'!$B$6:$BE$43,'ADR Raw Data'!N$1,FALSE)</f>
        <v>127.85184074457</v>
      </c>
      <c r="T35" s="122">
        <f>VLOOKUP($A35,'ADR Raw Data'!$B$6:$BE$43,'ADR Raw Data'!O$1,FALSE)</f>
        <v>125.793868974042</v>
      </c>
      <c r="U35" s="123">
        <f>VLOOKUP($A35,'ADR Raw Data'!$B$6:$BE$43,'ADR Raw Data'!P$1,FALSE)</f>
        <v>126.91439752252199</v>
      </c>
      <c r="V35" s="124">
        <f>VLOOKUP($A35,'ADR Raw Data'!$B$6:$BE$43,'ADR Raw Data'!R$1,FALSE)</f>
        <v>113.960366464995</v>
      </c>
      <c r="X35" s="121">
        <f>VLOOKUP($A35,'RevPAR Raw Data'!$B$6:$BE$43,'RevPAR Raw Data'!G$1,FALSE)</f>
        <v>45.863762993762897</v>
      </c>
      <c r="Y35" s="122">
        <f>VLOOKUP($A35,'RevPAR Raw Data'!$B$6:$BE$43,'RevPAR Raw Data'!H$1,FALSE)</f>
        <v>59.8256202356202</v>
      </c>
      <c r="Z35" s="122">
        <f>VLOOKUP($A35,'RevPAR Raw Data'!$B$6:$BE$43,'RevPAR Raw Data'!I$1,FALSE)</f>
        <v>62.85386001386</v>
      </c>
      <c r="AA35" s="122">
        <f>VLOOKUP($A35,'RevPAR Raw Data'!$B$6:$BE$43,'RevPAR Raw Data'!J$1,FALSE)</f>
        <v>63.9225363825363</v>
      </c>
      <c r="AB35" s="122">
        <f>VLOOKUP($A35,'RevPAR Raw Data'!$B$6:$BE$43,'RevPAR Raw Data'!K$1,FALSE)</f>
        <v>68.200020790020702</v>
      </c>
      <c r="AC35" s="123">
        <f>VLOOKUP($A35,'RevPAR Raw Data'!$B$6:$BE$43,'RevPAR Raw Data'!L$1,FALSE)</f>
        <v>60.13316008316</v>
      </c>
      <c r="AD35" s="122">
        <f>VLOOKUP($A35,'RevPAR Raw Data'!$B$6:$BE$43,'RevPAR Raw Data'!N$1,FALSE)</f>
        <v>85.677567567567493</v>
      </c>
      <c r="AE35" s="122">
        <f>VLOOKUP($A35,'RevPAR Raw Data'!$B$6:$BE$43,'RevPAR Raw Data'!O$1,FALSE)</f>
        <v>70.524767844767794</v>
      </c>
      <c r="AF35" s="123">
        <f>VLOOKUP($A35,'RevPAR Raw Data'!$B$6:$BE$43,'RevPAR Raw Data'!P$1,FALSE)</f>
        <v>78.101167706167701</v>
      </c>
      <c r="AG35" s="124">
        <f>VLOOKUP($A35,'RevPAR Raw Data'!$B$6:$BE$43,'RevPAR Raw Data'!R$1,FALSE)</f>
        <v>65.266876546876503</v>
      </c>
    </row>
    <row r="36" spans="1:33" x14ac:dyDescent="0.25">
      <c r="A36" s="101" t="s">
        <v>122</v>
      </c>
      <c r="B36" s="89">
        <f>(VLOOKUP($A35,'Occupancy Raw Data'!$B$8:$BE$51,'Occupancy Raw Data'!T$3,FALSE))/100</f>
        <v>0.12372003713259999</v>
      </c>
      <c r="C36" s="90">
        <f>(VLOOKUP($A35,'Occupancy Raw Data'!$B$8:$BE$51,'Occupancy Raw Data'!U$3,FALSE))/100</f>
        <v>6.1134486479530299E-2</v>
      </c>
      <c r="D36" s="90">
        <f>(VLOOKUP($A35,'Occupancy Raw Data'!$B$8:$BE$51,'Occupancy Raw Data'!V$3,FALSE))/100</f>
        <v>3.5878352097721902E-2</v>
      </c>
      <c r="E36" s="90">
        <f>(VLOOKUP($A35,'Occupancy Raw Data'!$B$8:$BE$51,'Occupancy Raw Data'!W$3,FALSE))/100</f>
        <v>1.70850717547756E-2</v>
      </c>
      <c r="F36" s="90">
        <f>(VLOOKUP($A35,'Occupancy Raw Data'!$B$8:$BE$51,'Occupancy Raw Data'!X$3,FALSE))/100</f>
        <v>8.5156022876351892E-2</v>
      </c>
      <c r="G36" s="90">
        <f>(VLOOKUP($A35,'Occupancy Raw Data'!$B$8:$BE$51,'Occupancy Raw Data'!Y$3,FALSE))/100</f>
        <v>6.0375504484265798E-2</v>
      </c>
      <c r="H36" s="91">
        <f>(VLOOKUP($A35,'Occupancy Raw Data'!$B$8:$BE$51,'Occupancy Raw Data'!AA$3,FALSE))/100</f>
        <v>-1.0789082843610499E-2</v>
      </c>
      <c r="I36" s="91">
        <f>(VLOOKUP($A35,'Occupancy Raw Data'!$B$8:$BE$51,'Occupancy Raw Data'!AB$3,FALSE))/100</f>
        <v>-0.16345812802505702</v>
      </c>
      <c r="J36" s="90">
        <f>(VLOOKUP($A35,'Occupancy Raw Data'!$B$8:$BE$51,'Occupancy Raw Data'!AC$3,FALSE))/100</f>
        <v>-8.6712602131104308E-2</v>
      </c>
      <c r="K36" s="92">
        <f>(VLOOKUP($A35,'Occupancy Raw Data'!$B$8:$BE$51,'Occupancy Raw Data'!AE$3,FALSE))/100</f>
        <v>1.0416900691214901E-2</v>
      </c>
      <c r="M36" s="89">
        <f>(VLOOKUP($A35,'ADR Raw Data'!$B$6:$BE$49,'ADR Raw Data'!T$1,FALSE))/100</f>
        <v>9.4458645704192198E-2</v>
      </c>
      <c r="N36" s="90">
        <f>(VLOOKUP($A35,'ADR Raw Data'!$B$6:$BE$49,'ADR Raw Data'!U$1,FALSE))/100</f>
        <v>7.4845125533870294E-2</v>
      </c>
      <c r="O36" s="90">
        <f>(VLOOKUP($A35,'ADR Raw Data'!$B$6:$BE$49,'ADR Raw Data'!V$1,FALSE))/100</f>
        <v>6.03886730089759E-2</v>
      </c>
      <c r="P36" s="90">
        <f>(VLOOKUP($A35,'ADR Raw Data'!$B$6:$BE$49,'ADR Raw Data'!W$1,FALSE))/100</f>
        <v>5.8854583182721701E-2</v>
      </c>
      <c r="Q36" s="90">
        <f>(VLOOKUP($A35,'ADR Raw Data'!$B$6:$BE$49,'ADR Raw Data'!X$1,FALSE))/100</f>
        <v>9.1269611095703695E-2</v>
      </c>
      <c r="R36" s="90">
        <f>(VLOOKUP($A35,'ADR Raw Data'!$B$6:$BE$49,'ADR Raw Data'!Y$1,FALSE))/100</f>
        <v>7.4392781165468602E-2</v>
      </c>
      <c r="S36" s="91">
        <f>(VLOOKUP($A35,'ADR Raw Data'!$B$6:$BE$49,'ADR Raw Data'!AA$1,FALSE))/100</f>
        <v>2.0148948614387999E-2</v>
      </c>
      <c r="T36" s="91">
        <f>(VLOOKUP($A35,'ADR Raw Data'!$B$6:$BE$49,'ADR Raw Data'!AB$1,FALSE))/100</f>
        <v>1.85890993108913E-2</v>
      </c>
      <c r="U36" s="90">
        <f>(VLOOKUP($A35,'ADR Raw Data'!$B$6:$BE$49,'ADR Raw Data'!AC$1,FALSE))/100</f>
        <v>2.0070195204262599E-2</v>
      </c>
      <c r="V36" s="92">
        <f>(VLOOKUP($A35,'ADR Raw Data'!$B$6:$BE$49,'ADR Raw Data'!AE$1,FALSE))/100</f>
        <v>4.76777696431923E-2</v>
      </c>
      <c r="X36" s="89">
        <f>(VLOOKUP($A35,'RevPAR Raw Data'!$B$6:$BE$43,'RevPAR Raw Data'!T$1,FALSE))/100</f>
        <v>0.22986510999080997</v>
      </c>
      <c r="Y36" s="90">
        <f>(VLOOKUP($A35,'RevPAR Raw Data'!$B$6:$BE$43,'RevPAR Raw Data'!U$1,FALSE))/100</f>
        <v>0.140555230328409</v>
      </c>
      <c r="Z36" s="90">
        <f>(VLOOKUP($A35,'RevPAR Raw Data'!$B$6:$BE$43,'RevPAR Raw Data'!V$1,FALSE))/100</f>
        <v>9.8433671179628202E-2</v>
      </c>
      <c r="AA36" s="90">
        <f>(VLOOKUP($A35,'RevPAR Raw Data'!$B$6:$BE$43,'RevPAR Raw Data'!W$1,FALSE))/100</f>
        <v>7.6945189714271597E-2</v>
      </c>
      <c r="AB36" s="90">
        <f>(VLOOKUP($A35,'RevPAR Raw Data'!$B$6:$BE$43,'RevPAR Raw Data'!X$1,FALSE))/100</f>
        <v>0.18419779106243697</v>
      </c>
      <c r="AC36" s="90">
        <f>(VLOOKUP($A35,'RevPAR Raw Data'!$B$6:$BE$43,'RevPAR Raw Data'!Y$1,FALSE))/100</f>
        <v>0.13925978734258701</v>
      </c>
      <c r="AD36" s="91">
        <f>(VLOOKUP($A35,'RevPAR Raw Data'!$B$6:$BE$43,'RevPAR Raw Data'!AA$1,FALSE))/100</f>
        <v>9.1424770949651794E-3</v>
      </c>
      <c r="AE36" s="91">
        <f>(VLOOKUP($A35,'RevPAR Raw Data'!$B$6:$BE$43,'RevPAR Raw Data'!AB$1,FALSE))/100</f>
        <v>-0.147907568089195</v>
      </c>
      <c r="AF36" s="90">
        <f>(VLOOKUP($A35,'RevPAR Raw Data'!$B$6:$BE$43,'RevPAR Raw Data'!AC$1,FALSE))/100</f>
        <v>-6.8382745778282503E-2</v>
      </c>
      <c r="AG36" s="92">
        <f>(VLOOKUP($A35,'RevPAR Raw Data'!$B$6:$BE$43,'RevPAR Raw Data'!AE$1,FALSE))/100</f>
        <v>5.85913249259589E-2</v>
      </c>
    </row>
    <row r="37" spans="1:33" x14ac:dyDescent="0.25">
      <c r="A37" s="139"/>
      <c r="B37" s="117"/>
      <c r="C37" s="118"/>
      <c r="D37" s="118"/>
      <c r="E37" s="118"/>
      <c r="F37" s="118"/>
      <c r="G37" s="119"/>
      <c r="H37" s="99"/>
      <c r="I37" s="99"/>
      <c r="J37" s="119"/>
      <c r="K37" s="120"/>
      <c r="M37" s="121"/>
      <c r="N37" s="122"/>
      <c r="O37" s="122"/>
      <c r="P37" s="122"/>
      <c r="Q37" s="122"/>
      <c r="R37" s="123"/>
      <c r="S37" s="122"/>
      <c r="T37" s="122"/>
      <c r="U37" s="123"/>
      <c r="V37" s="124"/>
      <c r="X37" s="121"/>
      <c r="Y37" s="122"/>
      <c r="Z37" s="122"/>
      <c r="AA37" s="122"/>
      <c r="AB37" s="122"/>
      <c r="AC37" s="123"/>
      <c r="AD37" s="122"/>
      <c r="AE37" s="122"/>
      <c r="AF37" s="123"/>
      <c r="AG37" s="124"/>
    </row>
    <row r="38" spans="1:33" x14ac:dyDescent="0.25">
      <c r="A38" s="116" t="s">
        <v>76</v>
      </c>
      <c r="B38" s="117">
        <f>(VLOOKUP($A38,'Occupancy Raw Data'!$B$8:$BE$45,'Occupancy Raw Data'!G$3,FALSE))/100</f>
        <v>0.57459749552772799</v>
      </c>
      <c r="C38" s="118">
        <f>(VLOOKUP($A38,'Occupancy Raw Data'!$B$8:$BE$45,'Occupancy Raw Data'!H$3,FALSE))/100</f>
        <v>0.67380526450293798</v>
      </c>
      <c r="D38" s="118">
        <f>(VLOOKUP($A38,'Occupancy Raw Data'!$B$8:$BE$45,'Occupancy Raw Data'!I$3,FALSE))/100</f>
        <v>0.70178890876565203</v>
      </c>
      <c r="E38" s="118">
        <f>(VLOOKUP($A38,'Occupancy Raw Data'!$B$8:$BE$45,'Occupancy Raw Data'!J$3,FALSE))/100</f>
        <v>0.70242780475338606</v>
      </c>
      <c r="F38" s="118">
        <f>(VLOOKUP($A38,'Occupancy Raw Data'!$B$8:$BE$45,'Occupancy Raw Data'!K$3,FALSE))/100</f>
        <v>0.67109634551495001</v>
      </c>
      <c r="G38" s="119">
        <f>(VLOOKUP($A38,'Occupancy Raw Data'!$B$8:$BE$45,'Occupancy Raw Data'!L$3,FALSE))/100</f>
        <v>0.66474316381293097</v>
      </c>
      <c r="H38" s="99">
        <f>(VLOOKUP($A38,'Occupancy Raw Data'!$B$8:$BE$45,'Occupancy Raw Data'!N$3,FALSE))/100</f>
        <v>0.74812164579606399</v>
      </c>
      <c r="I38" s="99">
        <f>(VLOOKUP($A38,'Occupancy Raw Data'!$B$8:$BE$45,'Occupancy Raw Data'!O$3,FALSE))/100</f>
        <v>0.67372859698441001</v>
      </c>
      <c r="J38" s="119">
        <f>(VLOOKUP($A38,'Occupancy Raw Data'!$B$8:$BE$45,'Occupancy Raw Data'!P$3,FALSE))/100</f>
        <v>0.710925121390237</v>
      </c>
      <c r="K38" s="120">
        <f>(VLOOKUP($A38,'Occupancy Raw Data'!$B$8:$BE$45,'Occupancy Raw Data'!R$3,FALSE))/100</f>
        <v>0.67793800883501798</v>
      </c>
      <c r="M38" s="121">
        <f>VLOOKUP($A38,'ADR Raw Data'!$B$6:$BE$43,'ADR Raw Data'!G$1,FALSE)</f>
        <v>116.177536470378</v>
      </c>
      <c r="N38" s="122">
        <f>VLOOKUP($A38,'ADR Raw Data'!$B$6:$BE$43,'ADR Raw Data'!H$1,FALSE)</f>
        <v>122.88416255783901</v>
      </c>
      <c r="O38" s="122">
        <f>VLOOKUP($A38,'ADR Raw Data'!$B$6:$BE$43,'ADR Raw Data'!I$1,FALSE)</f>
        <v>126.649975965915</v>
      </c>
      <c r="P38" s="122">
        <f>VLOOKUP($A38,'ADR Raw Data'!$B$6:$BE$43,'ADR Raw Data'!J$1,FALSE)</f>
        <v>129.867193116495</v>
      </c>
      <c r="Q38" s="122">
        <f>VLOOKUP($A38,'ADR Raw Data'!$B$6:$BE$43,'ADR Raw Data'!K$1,FALSE)</f>
        <v>129.303227341964</v>
      </c>
      <c r="R38" s="123">
        <f>VLOOKUP($A38,'ADR Raw Data'!$B$6:$BE$43,'ADR Raw Data'!L$1,FALSE)</f>
        <v>125.291733393819</v>
      </c>
      <c r="S38" s="122">
        <f>VLOOKUP($A38,'ADR Raw Data'!$B$6:$BE$43,'ADR Raw Data'!N$1,FALSE)</f>
        <v>146.28037849286</v>
      </c>
      <c r="T38" s="122">
        <f>VLOOKUP($A38,'ADR Raw Data'!$B$6:$BE$43,'ADR Raw Data'!O$1,FALSE)</f>
        <v>140.91713044797601</v>
      </c>
      <c r="U38" s="123">
        <f>VLOOKUP($A38,'ADR Raw Data'!$B$6:$BE$43,'ADR Raw Data'!P$1,FALSE)</f>
        <v>143.73906051728099</v>
      </c>
      <c r="V38" s="124">
        <f>VLOOKUP($A38,'ADR Raw Data'!$B$6:$BE$43,'ADR Raw Data'!R$1,FALSE)</f>
        <v>130.81885833683299</v>
      </c>
      <c r="X38" s="121">
        <f>VLOOKUP($A38,'RevPAR Raw Data'!$B$6:$BE$43,'RevPAR Raw Data'!G$1,FALSE)</f>
        <v>66.755321492460993</v>
      </c>
      <c r="Y38" s="122">
        <f>VLOOKUP($A38,'RevPAR Raw Data'!$B$6:$BE$43,'RevPAR Raw Data'!H$1,FALSE)</f>
        <v>82.799995655507203</v>
      </c>
      <c r="Z38" s="122">
        <f>VLOOKUP($A38,'RevPAR Raw Data'!$B$6:$BE$43,'RevPAR Raw Data'!I$1,FALSE)</f>
        <v>88.881548428315796</v>
      </c>
      <c r="AA38" s="122">
        <f>VLOOKUP($A38,'RevPAR Raw Data'!$B$6:$BE$43,'RevPAR Raw Data'!J$1,FALSE)</f>
        <v>91.2223273703041</v>
      </c>
      <c r="AB38" s="122">
        <f>VLOOKUP($A38,'RevPAR Raw Data'!$B$6:$BE$43,'RevPAR Raw Data'!K$1,FALSE)</f>
        <v>86.774923332481407</v>
      </c>
      <c r="AC38" s="123">
        <f>VLOOKUP($A38,'RevPAR Raw Data'!$B$6:$BE$43,'RevPAR Raw Data'!L$1,FALSE)</f>
        <v>83.2868232558139</v>
      </c>
      <c r="AD38" s="122">
        <f>VLOOKUP($A38,'RevPAR Raw Data'!$B$6:$BE$43,'RevPAR Raw Data'!N$1,FALSE)</f>
        <v>109.43551750575</v>
      </c>
      <c r="AE38" s="122">
        <f>VLOOKUP($A38,'RevPAR Raw Data'!$B$6:$BE$43,'RevPAR Raw Data'!O$1,FALSE)</f>
        <v>94.939900587784294</v>
      </c>
      <c r="AF38" s="123">
        <f>VLOOKUP($A38,'RevPAR Raw Data'!$B$6:$BE$43,'RevPAR Raw Data'!P$1,FALSE)</f>
        <v>102.187709046767</v>
      </c>
      <c r="AG38" s="124">
        <f>VLOOKUP($A38,'RevPAR Raw Data'!$B$6:$BE$43,'RevPAR Raw Data'!R$1,FALSE)</f>
        <v>88.687076338943399</v>
      </c>
    </row>
    <row r="39" spans="1:33" x14ac:dyDescent="0.25">
      <c r="A39" s="101" t="s">
        <v>122</v>
      </c>
      <c r="B39" s="89">
        <f>(VLOOKUP($A38,'Occupancy Raw Data'!$B$8:$BE$51,'Occupancy Raw Data'!T$3,FALSE))/100</f>
        <v>4.5562802439160201E-2</v>
      </c>
      <c r="C39" s="90">
        <f>(VLOOKUP($A38,'Occupancy Raw Data'!$B$8:$BE$51,'Occupancy Raw Data'!U$3,FALSE))/100</f>
        <v>0.10796531024357399</v>
      </c>
      <c r="D39" s="90">
        <f>(VLOOKUP($A38,'Occupancy Raw Data'!$B$8:$BE$51,'Occupancy Raw Data'!V$3,FALSE))/100</f>
        <v>9.8805906448488301E-2</v>
      </c>
      <c r="E39" s="90">
        <f>(VLOOKUP($A38,'Occupancy Raw Data'!$B$8:$BE$51,'Occupancy Raw Data'!W$3,FALSE))/100</f>
        <v>7.1986447671765902E-2</v>
      </c>
      <c r="F39" s="90">
        <f>(VLOOKUP($A38,'Occupancy Raw Data'!$B$8:$BE$51,'Occupancy Raw Data'!X$3,FALSE))/100</f>
        <v>-6.4620229694491091E-2</v>
      </c>
      <c r="G39" s="90">
        <f>(VLOOKUP($A38,'Occupancy Raw Data'!$B$8:$BE$51,'Occupancy Raw Data'!Y$3,FALSE))/100</f>
        <v>4.8787019200271994E-2</v>
      </c>
      <c r="H39" s="91">
        <f>(VLOOKUP($A38,'Occupancy Raw Data'!$B$8:$BE$51,'Occupancy Raw Data'!AA$3,FALSE))/100</f>
        <v>-7.2098104866250096E-2</v>
      </c>
      <c r="I39" s="91">
        <f>(VLOOKUP($A38,'Occupancy Raw Data'!$B$8:$BE$51,'Occupancy Raw Data'!AB$3,FALSE))/100</f>
        <v>-0.189003460488266</v>
      </c>
      <c r="J39" s="90">
        <f>(VLOOKUP($A38,'Occupancy Raw Data'!$B$8:$BE$51,'Occupancy Raw Data'!AC$3,FALSE))/100</f>
        <v>-0.13142528596344499</v>
      </c>
      <c r="K39" s="92">
        <f>(VLOOKUP($A38,'Occupancy Raw Data'!$B$8:$BE$51,'Occupancy Raw Data'!AE$3,FALSE))/100</f>
        <v>-1.25946333053062E-2</v>
      </c>
      <c r="M39" s="89">
        <f>(VLOOKUP($A38,'ADR Raw Data'!$B$6:$BE$49,'ADR Raw Data'!T$1,FALSE))/100</f>
        <v>7.6309817616893205E-2</v>
      </c>
      <c r="N39" s="90">
        <f>(VLOOKUP($A38,'ADR Raw Data'!$B$6:$BE$49,'ADR Raw Data'!U$1,FALSE))/100</f>
        <v>0.12076781984473201</v>
      </c>
      <c r="O39" s="90">
        <f>(VLOOKUP($A38,'ADR Raw Data'!$B$6:$BE$49,'ADR Raw Data'!V$1,FALSE))/100</f>
        <v>0.112575777716845</v>
      </c>
      <c r="P39" s="90">
        <f>(VLOOKUP($A38,'ADR Raw Data'!$B$6:$BE$49,'ADR Raw Data'!W$1,FALSE))/100</f>
        <v>0.116064662589362</v>
      </c>
      <c r="Q39" s="90">
        <f>(VLOOKUP($A38,'ADR Raw Data'!$B$6:$BE$49,'ADR Raw Data'!X$1,FALSE))/100</f>
        <v>3.5676630319635597E-2</v>
      </c>
      <c r="R39" s="90">
        <f>(VLOOKUP($A38,'ADR Raw Data'!$B$6:$BE$49,'ADR Raw Data'!Y$1,FALSE))/100</f>
        <v>8.9263361169271499E-2</v>
      </c>
      <c r="S39" s="91">
        <f>(VLOOKUP($A38,'ADR Raw Data'!$B$6:$BE$49,'ADR Raw Data'!AA$1,FALSE))/100</f>
        <v>-3.71490223868517E-2</v>
      </c>
      <c r="T39" s="91">
        <f>(VLOOKUP($A38,'ADR Raw Data'!$B$6:$BE$49,'ADR Raw Data'!AB$1,FALSE))/100</f>
        <v>-8.7429062353191811E-2</v>
      </c>
      <c r="U39" s="90">
        <f>(VLOOKUP($A38,'ADR Raw Data'!$B$6:$BE$49,'ADR Raw Data'!AC$1,FALSE))/100</f>
        <v>-6.1691927229847801E-2</v>
      </c>
      <c r="V39" s="92">
        <f>(VLOOKUP($A38,'ADR Raw Data'!$B$6:$BE$49,'ADR Raw Data'!AE$1,FALSE))/100</f>
        <v>2.1833292877305198E-2</v>
      </c>
      <c r="X39" s="89">
        <f>(VLOOKUP($A38,'RevPAR Raw Data'!$B$6:$BE$43,'RevPAR Raw Data'!T$1,FALSE))/100</f>
        <v>0.1253495092003</v>
      </c>
      <c r="Y39" s="90">
        <f>(VLOOKUP($A38,'RevPAR Raw Data'!$B$6:$BE$43,'RevPAR Raw Data'!U$1,FALSE))/100</f>
        <v>0.24177186522528299</v>
      </c>
      <c r="Z39" s="90">
        <f>(VLOOKUP($A38,'RevPAR Raw Data'!$B$6:$BE$43,'RevPAR Raw Data'!V$1,FALSE))/100</f>
        <v>0.22250483592678999</v>
      </c>
      <c r="AA39" s="90">
        <f>(VLOOKUP($A38,'RevPAR Raw Data'!$B$6:$BE$43,'RevPAR Raw Data'!W$1,FALSE))/100</f>
        <v>0.19640619302115803</v>
      </c>
      <c r="AB39" s="90">
        <f>(VLOOKUP($A38,'RevPAR Raw Data'!$B$6:$BE$43,'RevPAR Raw Data'!X$1,FALSE))/100</f>
        <v>-3.1249031420835804E-2</v>
      </c>
      <c r="AC39" s="90">
        <f>(VLOOKUP($A38,'RevPAR Raw Data'!$B$6:$BE$43,'RevPAR Raw Data'!Y$1,FALSE))/100</f>
        <v>0.142405273684789</v>
      </c>
      <c r="AD39" s="91">
        <f>(VLOOKUP($A38,'RevPAR Raw Data'!$B$6:$BE$43,'RevPAR Raw Data'!AA$1,FALSE))/100</f>
        <v>-0.10656875314137601</v>
      </c>
      <c r="AE39" s="91">
        <f>(VLOOKUP($A38,'RevPAR Raw Data'!$B$6:$BE$43,'RevPAR Raw Data'!AB$1,FALSE))/100</f>
        <v>-0.25990812750946102</v>
      </c>
      <c r="AF39" s="90">
        <f>(VLOOKUP($A38,'RevPAR Raw Data'!$B$6:$BE$43,'RevPAR Raw Data'!AC$1,FALSE))/100</f>
        <v>-0.18500933401547401</v>
      </c>
      <c r="AG39" s="92">
        <f>(VLOOKUP($A38,'RevPAR Raw Data'!$B$6:$BE$43,'RevPAR Raw Data'!AE$1,FALSE))/100</f>
        <v>8.9636772543619306E-3</v>
      </c>
    </row>
    <row r="40" spans="1:33" x14ac:dyDescent="0.25">
      <c r="A40" s="139"/>
      <c r="B40" s="117"/>
      <c r="C40" s="118"/>
      <c r="D40" s="118"/>
      <c r="E40" s="118"/>
      <c r="F40" s="118"/>
      <c r="G40" s="119"/>
      <c r="H40" s="99"/>
      <c r="I40" s="99"/>
      <c r="J40" s="119"/>
      <c r="K40" s="120"/>
      <c r="M40" s="121"/>
      <c r="N40" s="122"/>
      <c r="O40" s="122"/>
      <c r="P40" s="122"/>
      <c r="Q40" s="122"/>
      <c r="R40" s="123"/>
      <c r="S40" s="122"/>
      <c r="T40" s="122"/>
      <c r="U40" s="123"/>
      <c r="V40" s="124"/>
      <c r="X40" s="121"/>
      <c r="Y40" s="122"/>
      <c r="Z40" s="122"/>
      <c r="AA40" s="122"/>
      <c r="AB40" s="122"/>
      <c r="AC40" s="123"/>
      <c r="AD40" s="122"/>
      <c r="AE40" s="122"/>
      <c r="AF40" s="123"/>
      <c r="AG40" s="124"/>
    </row>
    <row r="41" spans="1:33" x14ac:dyDescent="0.25">
      <c r="A41" s="116" t="s">
        <v>77</v>
      </c>
      <c r="B41" s="117">
        <f>(VLOOKUP($A41,'Occupancy Raw Data'!$B$8:$BE$45,'Occupancy Raw Data'!G$3,FALSE))/100</f>
        <v>0.54264542701848695</v>
      </c>
      <c r="C41" s="118">
        <f>(VLOOKUP($A41,'Occupancy Raw Data'!$B$8:$BE$45,'Occupancy Raw Data'!H$3,FALSE))/100</f>
        <v>0.64924488913129297</v>
      </c>
      <c r="D41" s="118">
        <f>(VLOOKUP($A41,'Occupancy Raw Data'!$B$8:$BE$45,'Occupancy Raw Data'!I$3,FALSE))/100</f>
        <v>0.70636249083146796</v>
      </c>
      <c r="E41" s="118">
        <f>(VLOOKUP($A41,'Occupancy Raw Data'!$B$8:$BE$45,'Occupancy Raw Data'!J$3,FALSE))/100</f>
        <v>0.68298508585507089</v>
      </c>
      <c r="F41" s="118">
        <f>(VLOOKUP($A41,'Occupancy Raw Data'!$B$8:$BE$45,'Occupancy Raw Data'!K$3,FALSE))/100</f>
        <v>0.61112260442722499</v>
      </c>
      <c r="G41" s="119">
        <f>(VLOOKUP($A41,'Occupancy Raw Data'!$B$8:$BE$45,'Occupancy Raw Data'!L$3,FALSE))/100</f>
        <v>0.638472099452709</v>
      </c>
      <c r="H41" s="99">
        <f>(VLOOKUP($A41,'Occupancy Raw Data'!$B$8:$BE$45,'Occupancy Raw Data'!N$3,FALSE))/100</f>
        <v>0.634518816648172</v>
      </c>
      <c r="I41" s="99">
        <f>(VLOOKUP($A41,'Occupancy Raw Data'!$B$8:$BE$45,'Occupancy Raw Data'!O$3,FALSE))/100</f>
        <v>0.60664648022418199</v>
      </c>
      <c r="J41" s="119">
        <f>(VLOOKUP($A41,'Occupancy Raw Data'!$B$8:$BE$45,'Occupancy Raw Data'!P$3,FALSE))/100</f>
        <v>0.62058264843617694</v>
      </c>
      <c r="K41" s="120">
        <f>(VLOOKUP($A41,'Occupancy Raw Data'!$B$8:$BE$45,'Occupancy Raw Data'!R$3,FALSE))/100</f>
        <v>0.63336082773370006</v>
      </c>
      <c r="M41" s="121">
        <f>VLOOKUP($A41,'ADR Raw Data'!$B$6:$BE$43,'ADR Raw Data'!G$1,FALSE)</f>
        <v>133.19825078847899</v>
      </c>
      <c r="N41" s="122">
        <f>VLOOKUP($A41,'ADR Raw Data'!$B$6:$BE$43,'ADR Raw Data'!H$1,FALSE)</f>
        <v>151.91440022015499</v>
      </c>
      <c r="O41" s="122">
        <f>VLOOKUP($A41,'ADR Raw Data'!$B$6:$BE$43,'ADR Raw Data'!I$1,FALSE)</f>
        <v>158.648141807337</v>
      </c>
      <c r="P41" s="122">
        <f>VLOOKUP($A41,'ADR Raw Data'!$B$6:$BE$43,'ADR Raw Data'!J$1,FALSE)</f>
        <v>154.472591766487</v>
      </c>
      <c r="Q41" s="122">
        <f>VLOOKUP($A41,'ADR Raw Data'!$B$6:$BE$43,'ADR Raw Data'!K$1,FALSE)</f>
        <v>135.62481196528501</v>
      </c>
      <c r="R41" s="123">
        <f>VLOOKUP($A41,'ADR Raw Data'!$B$6:$BE$43,'ADR Raw Data'!L$1,FALSE)</f>
        <v>147.651880570987</v>
      </c>
      <c r="S41" s="122">
        <f>VLOOKUP($A41,'ADR Raw Data'!$B$6:$BE$43,'ADR Raw Data'!N$1,FALSE)</f>
        <v>128.577813148378</v>
      </c>
      <c r="T41" s="122">
        <f>VLOOKUP($A41,'ADR Raw Data'!$B$6:$BE$43,'ADR Raw Data'!O$1,FALSE)</f>
        <v>126.11284195188399</v>
      </c>
      <c r="U41" s="123">
        <f>VLOOKUP($A41,'ADR Raw Data'!$B$6:$BE$43,'ADR Raw Data'!P$1,FALSE)</f>
        <v>127.373004970148</v>
      </c>
      <c r="V41" s="124">
        <f>VLOOKUP($A41,'ADR Raw Data'!$B$6:$BE$43,'ADR Raw Data'!R$1,FALSE)</f>
        <v>141.974810486351</v>
      </c>
      <c r="X41" s="121">
        <f>VLOOKUP($A41,'RevPAR Raw Data'!$B$6:$BE$43,'RevPAR Raw Data'!G$1,FALSE)</f>
        <v>72.279421677230005</v>
      </c>
      <c r="Y41" s="122">
        <f>VLOOKUP($A41,'RevPAR Raw Data'!$B$6:$BE$43,'RevPAR Raw Data'!H$1,FALSE)</f>
        <v>98.629647928381999</v>
      </c>
      <c r="Z41" s="122">
        <f>VLOOKUP($A41,'RevPAR Raw Data'!$B$6:$BE$43,'RevPAR Raw Data'!I$1,FALSE)</f>
        <v>112.063096612815</v>
      </c>
      <c r="AA41" s="122">
        <f>VLOOKUP($A41,'RevPAR Raw Data'!$B$6:$BE$43,'RevPAR Raw Data'!J$1,FALSE)</f>
        <v>105.50247634988899</v>
      </c>
      <c r="AB41" s="122">
        <f>VLOOKUP($A41,'RevPAR Raw Data'!$B$6:$BE$43,'RevPAR Raw Data'!K$1,FALSE)</f>
        <v>82.883388313178202</v>
      </c>
      <c r="AC41" s="123">
        <f>VLOOKUP($A41,'RevPAR Raw Data'!$B$6:$BE$43,'RevPAR Raw Data'!L$1,FALSE)</f>
        <v>94.271606176299102</v>
      </c>
      <c r="AD41" s="122">
        <f>VLOOKUP($A41,'RevPAR Raw Data'!$B$6:$BE$43,'RevPAR Raw Data'!N$1,FALSE)</f>
        <v>81.585041846119097</v>
      </c>
      <c r="AE41" s="122">
        <f>VLOOKUP($A41,'RevPAR Raw Data'!$B$6:$BE$43,'RevPAR Raw Data'!O$1,FALSE)</f>
        <v>76.505911681179498</v>
      </c>
      <c r="AF41" s="123">
        <f>VLOOKUP($A41,'RevPAR Raw Data'!$B$6:$BE$43,'RevPAR Raw Data'!P$1,FALSE)</f>
        <v>79.045476763649305</v>
      </c>
      <c r="AG41" s="124">
        <f>VLOOKUP($A41,'RevPAR Raw Data'!$B$6:$BE$43,'RevPAR Raw Data'!R$1,FALSE)</f>
        <v>89.921283486970594</v>
      </c>
    </row>
    <row r="42" spans="1:33" x14ac:dyDescent="0.25">
      <c r="A42" s="101" t="s">
        <v>122</v>
      </c>
      <c r="B42" s="89">
        <f>(VLOOKUP($A41,'Occupancy Raw Data'!$B$8:$BE$51,'Occupancy Raw Data'!T$3,FALSE))/100</f>
        <v>-0.10543765395676401</v>
      </c>
      <c r="C42" s="90">
        <f>(VLOOKUP($A41,'Occupancy Raw Data'!$B$8:$BE$51,'Occupancy Raw Data'!U$3,FALSE))/100</f>
        <v>-0.20949472280349302</v>
      </c>
      <c r="D42" s="90">
        <f>(VLOOKUP($A41,'Occupancy Raw Data'!$B$8:$BE$51,'Occupancy Raw Data'!V$3,FALSE))/100</f>
        <v>-0.20773244491008602</v>
      </c>
      <c r="E42" s="90">
        <f>(VLOOKUP($A41,'Occupancy Raw Data'!$B$8:$BE$51,'Occupancy Raw Data'!W$3,FALSE))/100</f>
        <v>-0.23857159321423901</v>
      </c>
      <c r="F42" s="90">
        <f>(VLOOKUP($A41,'Occupancy Raw Data'!$B$8:$BE$51,'Occupancy Raw Data'!X$3,FALSE))/100</f>
        <v>-0.23972529855045299</v>
      </c>
      <c r="G42" s="90">
        <f>(VLOOKUP($A41,'Occupancy Raw Data'!$B$8:$BE$51,'Occupancy Raw Data'!Y$3,FALSE))/100</f>
        <v>-0.20593490514027601</v>
      </c>
      <c r="H42" s="91">
        <f>(VLOOKUP($A41,'Occupancy Raw Data'!$B$8:$BE$51,'Occupancy Raw Data'!AA$3,FALSE))/100</f>
        <v>-0.18526438738817599</v>
      </c>
      <c r="I42" s="91">
        <f>(VLOOKUP($A41,'Occupancy Raw Data'!$B$8:$BE$51,'Occupancy Raw Data'!AB$3,FALSE))/100</f>
        <v>-0.22292167669511301</v>
      </c>
      <c r="J42" s="90">
        <f>(VLOOKUP($A41,'Occupancy Raw Data'!$B$8:$BE$51,'Occupancy Raw Data'!AC$3,FALSE))/100</f>
        <v>-0.20411564321209799</v>
      </c>
      <c r="K42" s="92">
        <f>(VLOOKUP($A41,'Occupancy Raw Data'!$B$8:$BE$51,'Occupancy Raw Data'!AE$3,FALSE))/100</f>
        <v>-0.20542644167181698</v>
      </c>
      <c r="M42" s="89">
        <f>(VLOOKUP($A41,'ADR Raw Data'!$B$6:$BE$49,'ADR Raw Data'!T$1,FALSE))/100</f>
        <v>-0.12030976684403299</v>
      </c>
      <c r="N42" s="90">
        <f>(VLOOKUP($A41,'ADR Raw Data'!$B$6:$BE$49,'ADR Raw Data'!U$1,FALSE))/100</f>
        <v>-0.156293292354898</v>
      </c>
      <c r="O42" s="90">
        <f>(VLOOKUP($A41,'ADR Raw Data'!$B$6:$BE$49,'ADR Raw Data'!V$1,FALSE))/100</f>
        <v>-0.184115417734319</v>
      </c>
      <c r="P42" s="90">
        <f>(VLOOKUP($A41,'ADR Raw Data'!$B$6:$BE$49,'ADR Raw Data'!W$1,FALSE))/100</f>
        <v>-0.196720205539095</v>
      </c>
      <c r="Q42" s="90">
        <f>(VLOOKUP($A41,'ADR Raw Data'!$B$6:$BE$49,'ADR Raw Data'!X$1,FALSE))/100</f>
        <v>-0.19769071052648202</v>
      </c>
      <c r="R42" s="90">
        <f>(VLOOKUP($A41,'ADR Raw Data'!$B$6:$BE$49,'ADR Raw Data'!Y$1,FALSE))/100</f>
        <v>-0.177228848369921</v>
      </c>
      <c r="S42" s="91">
        <f>(VLOOKUP($A41,'ADR Raw Data'!$B$6:$BE$49,'ADR Raw Data'!AA$1,FALSE))/100</f>
        <v>-0.11075987786633799</v>
      </c>
      <c r="T42" s="91">
        <f>(VLOOKUP($A41,'ADR Raw Data'!$B$6:$BE$49,'ADR Raw Data'!AB$1,FALSE))/100</f>
        <v>-0.114130487840727</v>
      </c>
      <c r="U42" s="90">
        <f>(VLOOKUP($A41,'ADR Raw Data'!$B$6:$BE$49,'ADR Raw Data'!AC$1,FALSE))/100</f>
        <v>-0.11223087253950301</v>
      </c>
      <c r="V42" s="92">
        <f>(VLOOKUP($A41,'ADR Raw Data'!$B$6:$BE$49,'ADR Raw Data'!AE$1,FALSE))/100</f>
        <v>-0.16189798720905199</v>
      </c>
      <c r="X42" s="89">
        <f>(VLOOKUP($A41,'RevPAR Raw Data'!$B$6:$BE$43,'RevPAR Raw Data'!T$1,FALSE))/100</f>
        <v>-0.213062241236677</v>
      </c>
      <c r="Y42" s="90">
        <f>(VLOOKUP($A41,'RevPAR Raw Data'!$B$6:$BE$43,'RevPAR Raw Data'!U$1,FALSE))/100</f>
        <v>-0.33304539520045701</v>
      </c>
      <c r="Z42" s="90">
        <f>(VLOOKUP($A41,'RevPAR Raw Data'!$B$6:$BE$43,'RevPAR Raw Data'!V$1,FALSE))/100</f>
        <v>-0.35360111677281303</v>
      </c>
      <c r="AA42" s="90">
        <f>(VLOOKUP($A41,'RevPAR Raw Data'!$B$6:$BE$43,'RevPAR Raw Data'!W$1,FALSE))/100</f>
        <v>-0.38835994590043904</v>
      </c>
      <c r="AB42" s="90">
        <f>(VLOOKUP($A41,'RevPAR Raw Data'!$B$6:$BE$43,'RevPAR Raw Data'!X$1,FALSE))/100</f>
        <v>-0.39002454447532303</v>
      </c>
      <c r="AC42" s="90">
        <f>(VLOOKUP($A41,'RevPAR Raw Data'!$B$6:$BE$43,'RevPAR Raw Data'!Y$1,FALSE))/100</f>
        <v>-0.34666614743301699</v>
      </c>
      <c r="AD42" s="91">
        <f>(VLOOKUP($A41,'RevPAR Raw Data'!$B$6:$BE$43,'RevPAR Raw Data'!AA$1,FALSE))/100</f>
        <v>-0.27550440433441797</v>
      </c>
      <c r="AE42" s="91">
        <f>(VLOOKUP($A41,'RevPAR Raw Data'!$B$6:$BE$43,'RevPAR Raw Data'!AB$1,FALSE))/100</f>
        <v>-0.31161000482435403</v>
      </c>
      <c r="AF42" s="90">
        <f>(VLOOKUP($A41,'RevPAR Raw Data'!$B$6:$BE$43,'RevPAR Raw Data'!AC$1,FALSE))/100</f>
        <v>-0.29343843901494604</v>
      </c>
      <c r="AG42" s="92">
        <f>(VLOOKUP($A41,'RevPAR Raw Data'!$B$6:$BE$43,'RevPAR Raw Data'!AE$1,FALSE))/100</f>
        <v>-0.33406630145468497</v>
      </c>
    </row>
    <row r="43" spans="1:33" x14ac:dyDescent="0.25">
      <c r="A43" s="140"/>
      <c r="B43" s="117"/>
      <c r="C43" s="118"/>
      <c r="D43" s="118"/>
      <c r="E43" s="118"/>
      <c r="F43" s="118"/>
      <c r="G43" s="119"/>
      <c r="H43" s="99"/>
      <c r="I43" s="99"/>
      <c r="J43" s="119"/>
      <c r="K43" s="120"/>
      <c r="M43" s="121"/>
      <c r="N43" s="122"/>
      <c r="O43" s="122"/>
      <c r="P43" s="122"/>
      <c r="Q43" s="122"/>
      <c r="R43" s="123"/>
      <c r="S43" s="122"/>
      <c r="T43" s="122"/>
      <c r="U43" s="123"/>
      <c r="V43" s="124"/>
      <c r="X43" s="121"/>
      <c r="Y43" s="122"/>
      <c r="Z43" s="122"/>
      <c r="AA43" s="122"/>
      <c r="AB43" s="122"/>
      <c r="AC43" s="123"/>
      <c r="AD43" s="122"/>
      <c r="AE43" s="122"/>
      <c r="AF43" s="123"/>
      <c r="AG43" s="124"/>
    </row>
    <row r="44" spans="1:33" x14ac:dyDescent="0.25">
      <c r="A44" s="116" t="s">
        <v>78</v>
      </c>
      <c r="B44" s="117">
        <f>(VLOOKUP($A44,'Occupancy Raw Data'!$B$8:$BE$45,'Occupancy Raw Data'!G$3,FALSE))/100</f>
        <v>0.49299046038987904</v>
      </c>
      <c r="C44" s="118">
        <f>(VLOOKUP($A44,'Occupancy Raw Data'!$B$8:$BE$45,'Occupancy Raw Data'!H$3,FALSE))/100</f>
        <v>0.59958523434259592</v>
      </c>
      <c r="D44" s="118">
        <f>(VLOOKUP($A44,'Occupancy Raw Data'!$B$8:$BE$45,'Occupancy Raw Data'!I$3,FALSE))/100</f>
        <v>0.64214019079220197</v>
      </c>
      <c r="E44" s="118">
        <f>(VLOOKUP($A44,'Occupancy Raw Data'!$B$8:$BE$45,'Occupancy Raw Data'!J$3,FALSE))/100</f>
        <v>0.67382828701783393</v>
      </c>
      <c r="F44" s="118">
        <f>(VLOOKUP($A44,'Occupancy Raw Data'!$B$8:$BE$45,'Occupancy Raw Data'!K$3,FALSE))/100</f>
        <v>0.68054749066777209</v>
      </c>
      <c r="G44" s="119">
        <f>(VLOOKUP($A44,'Occupancy Raw Data'!$B$8:$BE$45,'Occupancy Raw Data'!L$3,FALSE))/100</f>
        <v>0.61781833264205699</v>
      </c>
      <c r="H44" s="99">
        <f>(VLOOKUP($A44,'Occupancy Raw Data'!$B$8:$BE$45,'Occupancy Raw Data'!N$3,FALSE))/100</f>
        <v>0.74458730817088292</v>
      </c>
      <c r="I44" s="99">
        <f>(VLOOKUP($A44,'Occupancy Raw Data'!$B$8:$BE$45,'Occupancy Raw Data'!O$3,FALSE))/100</f>
        <v>0.615927001244296</v>
      </c>
      <c r="J44" s="119">
        <f>(VLOOKUP($A44,'Occupancy Raw Data'!$B$8:$BE$45,'Occupancy Raw Data'!P$3,FALSE))/100</f>
        <v>0.68025715470758996</v>
      </c>
      <c r="K44" s="120">
        <f>(VLOOKUP($A44,'Occupancy Raw Data'!$B$8:$BE$45,'Occupancy Raw Data'!R$3,FALSE))/100</f>
        <v>0.63565799608935203</v>
      </c>
      <c r="M44" s="121">
        <f>VLOOKUP($A44,'ADR Raw Data'!$B$6:$BE$43,'ADR Raw Data'!G$1,FALSE)</f>
        <v>98.783163385495499</v>
      </c>
      <c r="N44" s="122">
        <f>VLOOKUP($A44,'ADR Raw Data'!$B$6:$BE$43,'ADR Raw Data'!H$1,FALSE)</f>
        <v>101.428386828998</v>
      </c>
      <c r="O44" s="122">
        <f>VLOOKUP($A44,'ADR Raw Data'!$B$6:$BE$43,'ADR Raw Data'!I$1,FALSE)</f>
        <v>103.07490375920401</v>
      </c>
      <c r="P44" s="122">
        <f>VLOOKUP($A44,'ADR Raw Data'!$B$6:$BE$43,'ADR Raw Data'!J$1,FALSE)</f>
        <v>101.40655792195</v>
      </c>
      <c r="Q44" s="122">
        <f>VLOOKUP($A44,'ADR Raw Data'!$B$6:$BE$43,'ADR Raw Data'!K$1,FALSE)</f>
        <v>102.715912969283</v>
      </c>
      <c r="R44" s="123">
        <f>VLOOKUP($A44,'ADR Raw Data'!$B$6:$BE$43,'ADR Raw Data'!L$1,FALSE)</f>
        <v>101.62738983323899</v>
      </c>
      <c r="S44" s="122">
        <f>VLOOKUP($A44,'ADR Raw Data'!$B$6:$BE$43,'ADR Raw Data'!N$1,FALSE)</f>
        <v>115.2555692959</v>
      </c>
      <c r="T44" s="122">
        <f>VLOOKUP($A44,'ADR Raw Data'!$B$6:$BE$43,'ADR Raw Data'!O$1,FALSE)</f>
        <v>112.06017373737301</v>
      </c>
      <c r="U44" s="123">
        <f>VLOOKUP($A44,'ADR Raw Data'!$B$6:$BE$43,'ADR Raw Data'!P$1,FALSE)</f>
        <v>113.808961648679</v>
      </c>
      <c r="V44" s="124">
        <f>VLOOKUP($A44,'ADR Raw Data'!$B$6:$BE$43,'ADR Raw Data'!R$1,FALSE)</f>
        <v>105.352034862043</v>
      </c>
      <c r="X44" s="121">
        <f>VLOOKUP($A44,'RevPAR Raw Data'!$B$6:$BE$43,'RevPAR Raw Data'!G$1,FALSE)</f>
        <v>48.699157196184103</v>
      </c>
      <c r="Y44" s="122">
        <f>VLOOKUP($A44,'RevPAR Raw Data'!$B$6:$BE$43,'RevPAR Raw Data'!H$1,FALSE)</f>
        <v>60.814963085856398</v>
      </c>
      <c r="Z44" s="122">
        <f>VLOOKUP($A44,'RevPAR Raw Data'!$B$6:$BE$43,'RevPAR Raw Data'!I$1,FALSE)</f>
        <v>66.188538365823305</v>
      </c>
      <c r="AA44" s="122">
        <f>VLOOKUP($A44,'RevPAR Raw Data'!$B$6:$BE$43,'RevPAR Raw Data'!J$1,FALSE)</f>
        <v>68.330607216922402</v>
      </c>
      <c r="AB44" s="122">
        <f>VLOOKUP($A44,'RevPAR Raw Data'!$B$6:$BE$43,'RevPAR Raw Data'!K$1,FALSE)</f>
        <v>69.903056822894996</v>
      </c>
      <c r="AC44" s="123">
        <f>VLOOKUP($A44,'RevPAR Raw Data'!$B$6:$BE$43,'RevPAR Raw Data'!L$1,FALSE)</f>
        <v>62.787264537536203</v>
      </c>
      <c r="AD44" s="122">
        <f>VLOOKUP($A44,'RevPAR Raw Data'!$B$6:$BE$43,'RevPAR Raw Data'!N$1,FALSE)</f>
        <v>85.817834093737005</v>
      </c>
      <c r="AE44" s="122">
        <f>VLOOKUP($A44,'RevPAR Raw Data'!$B$6:$BE$43,'RevPAR Raw Data'!O$1,FALSE)</f>
        <v>69.020886768975501</v>
      </c>
      <c r="AF44" s="123">
        <f>VLOOKUP($A44,'RevPAR Raw Data'!$B$6:$BE$43,'RevPAR Raw Data'!P$1,FALSE)</f>
        <v>77.419360431356196</v>
      </c>
      <c r="AG44" s="124">
        <f>VLOOKUP($A44,'RevPAR Raw Data'!$B$6:$BE$43,'RevPAR Raw Data'!R$1,FALSE)</f>
        <v>66.967863364341994</v>
      </c>
    </row>
    <row r="45" spans="1:33" x14ac:dyDescent="0.25">
      <c r="A45" s="101" t="s">
        <v>122</v>
      </c>
      <c r="B45" s="89">
        <f>(VLOOKUP($A44,'Occupancy Raw Data'!$B$8:$BE$51,'Occupancy Raw Data'!T$3,FALSE))/100</f>
        <v>8.6600510497309602E-2</v>
      </c>
      <c r="C45" s="90">
        <f>(VLOOKUP($A44,'Occupancy Raw Data'!$B$8:$BE$51,'Occupancy Raw Data'!U$3,FALSE))/100</f>
        <v>9.6865031643446689E-2</v>
      </c>
      <c r="D45" s="90">
        <f>(VLOOKUP($A44,'Occupancy Raw Data'!$B$8:$BE$51,'Occupancy Raw Data'!V$3,FALSE))/100</f>
        <v>0.122733904281809</v>
      </c>
      <c r="E45" s="90">
        <f>(VLOOKUP($A44,'Occupancy Raw Data'!$B$8:$BE$51,'Occupancy Raw Data'!W$3,FALSE))/100</f>
        <v>0.13378355174616799</v>
      </c>
      <c r="F45" s="90">
        <f>(VLOOKUP($A44,'Occupancy Raw Data'!$B$8:$BE$51,'Occupancy Raw Data'!X$3,FALSE))/100</f>
        <v>5.0850570152501502E-2</v>
      </c>
      <c r="G45" s="90">
        <f>(VLOOKUP($A44,'Occupancy Raw Data'!$B$8:$BE$51,'Occupancy Raw Data'!Y$3,FALSE))/100</f>
        <v>9.7675267020676096E-2</v>
      </c>
      <c r="H45" s="91">
        <f>(VLOOKUP($A44,'Occupancy Raw Data'!$B$8:$BE$51,'Occupancy Raw Data'!AA$3,FALSE))/100</f>
        <v>-7.7728840730417997E-2</v>
      </c>
      <c r="I45" s="91">
        <f>(VLOOKUP($A44,'Occupancy Raw Data'!$B$8:$BE$51,'Occupancy Raw Data'!AB$3,FALSE))/100</f>
        <v>-0.21088072730854598</v>
      </c>
      <c r="J45" s="90">
        <f>(VLOOKUP($A44,'Occupancy Raw Data'!$B$8:$BE$51,'Occupancy Raw Data'!AC$3,FALSE))/100</f>
        <v>-0.143180427789141</v>
      </c>
      <c r="K45" s="92">
        <f>(VLOOKUP($A44,'Occupancy Raw Data'!$B$8:$BE$51,'Occupancy Raw Data'!AE$3,FALSE))/100</f>
        <v>1.07966508916751E-2</v>
      </c>
      <c r="M45" s="89">
        <f>(VLOOKUP($A44,'ADR Raw Data'!$B$6:$BE$49,'ADR Raw Data'!T$1,FALSE))/100</f>
        <v>3.0281714381504902E-2</v>
      </c>
      <c r="N45" s="90">
        <f>(VLOOKUP($A44,'ADR Raw Data'!$B$6:$BE$49,'ADR Raw Data'!U$1,FALSE))/100</f>
        <v>4.0409503120094802E-2</v>
      </c>
      <c r="O45" s="90">
        <f>(VLOOKUP($A44,'ADR Raw Data'!$B$6:$BE$49,'ADR Raw Data'!V$1,FALSE))/100</f>
        <v>4.5084333059747496E-2</v>
      </c>
      <c r="P45" s="90">
        <f>(VLOOKUP($A44,'ADR Raw Data'!$B$6:$BE$49,'ADR Raw Data'!W$1,FALSE))/100</f>
        <v>1.68091143022314E-2</v>
      </c>
      <c r="Q45" s="90">
        <f>(VLOOKUP($A44,'ADR Raw Data'!$B$6:$BE$49,'ADR Raw Data'!X$1,FALSE))/100</f>
        <v>2.9722615255353803E-3</v>
      </c>
      <c r="R45" s="90">
        <f>(VLOOKUP($A44,'ADR Raw Data'!$B$6:$BE$49,'ADR Raw Data'!Y$1,FALSE))/100</f>
        <v>2.5843158944649697E-2</v>
      </c>
      <c r="S45" s="91">
        <f>(VLOOKUP($A44,'ADR Raw Data'!$B$6:$BE$49,'ADR Raw Data'!AA$1,FALSE))/100</f>
        <v>-5.3790008533144605E-2</v>
      </c>
      <c r="T45" s="91">
        <f>(VLOOKUP($A44,'ADR Raw Data'!$B$6:$BE$49,'ADR Raw Data'!AB$1,FALSE))/100</f>
        <v>-7.7882785258486506E-2</v>
      </c>
      <c r="U45" s="90">
        <f>(VLOOKUP($A44,'ADR Raw Data'!$B$6:$BE$49,'ADR Raw Data'!AC$1,FALSE))/100</f>
        <v>-6.4598914105969296E-2</v>
      </c>
      <c r="V45" s="92">
        <f>(VLOOKUP($A44,'ADR Raw Data'!$B$6:$BE$49,'ADR Raw Data'!AE$1,FALSE))/100</f>
        <v>-1.7419098763955101E-2</v>
      </c>
      <c r="X45" s="89">
        <f>(VLOOKUP($A44,'RevPAR Raw Data'!$B$6:$BE$43,'RevPAR Raw Data'!T$1,FALSE))/100</f>
        <v>0.11950463680298601</v>
      </c>
      <c r="Y45" s="90">
        <f>(VLOOKUP($A44,'RevPAR Raw Data'!$B$6:$BE$43,'RevPAR Raw Data'!U$1,FALSE))/100</f>
        <v>0.141188802561965</v>
      </c>
      <c r="Z45" s="90">
        <f>(VLOOKUP($A44,'RevPAR Raw Data'!$B$6:$BE$43,'RevPAR Raw Data'!V$1,FALSE))/100</f>
        <v>0.17335161355992099</v>
      </c>
      <c r="AA45" s="90">
        <f>(VLOOKUP($A44,'RevPAR Raw Data'!$B$6:$BE$43,'RevPAR Raw Data'!W$1,FALSE))/100</f>
        <v>0.15284144906145899</v>
      </c>
      <c r="AB45" s="90">
        <f>(VLOOKUP($A44,'RevPAR Raw Data'!$B$6:$BE$43,'RevPAR Raw Data'!X$1,FALSE))/100</f>
        <v>5.3973972871252697E-2</v>
      </c>
      <c r="AC45" s="90">
        <f>(VLOOKUP($A44,'RevPAR Raw Data'!$B$6:$BE$43,'RevPAR Raw Data'!Y$1,FALSE))/100</f>
        <v>0.12604266341590201</v>
      </c>
      <c r="AD45" s="91">
        <f>(VLOOKUP($A44,'RevPAR Raw Data'!$B$6:$BE$43,'RevPAR Raw Data'!AA$1,FALSE))/100</f>
        <v>-0.12733781425740201</v>
      </c>
      <c r="AE45" s="91">
        <f>(VLOOKUP($A44,'RevPAR Raw Data'!$B$6:$BE$43,'RevPAR Raw Data'!AB$1,FALSE))/100</f>
        <v>-0.27233953416690798</v>
      </c>
      <c r="AF45" s="90">
        <f>(VLOOKUP($A44,'RevPAR Raw Data'!$B$6:$BE$43,'RevPAR Raw Data'!AC$1,FALSE))/100</f>
        <v>-0.19853004173870401</v>
      </c>
      <c r="AG45" s="92">
        <f>(VLOOKUP($A44,'RevPAR Raw Data'!$B$6:$BE$43,'RevPAR Raw Data'!AE$1,FALSE))/100</f>
        <v>-6.8105158004820796E-3</v>
      </c>
    </row>
    <row r="46" spans="1:33" x14ac:dyDescent="0.25">
      <c r="A46" s="139"/>
      <c r="B46" s="117"/>
      <c r="C46" s="118"/>
      <c r="D46" s="118"/>
      <c r="E46" s="118"/>
      <c r="F46" s="118"/>
      <c r="G46" s="119"/>
      <c r="H46" s="99"/>
      <c r="I46" s="99"/>
      <c r="J46" s="119"/>
      <c r="K46" s="120"/>
      <c r="M46" s="121"/>
      <c r="N46" s="122"/>
      <c r="O46" s="122"/>
      <c r="P46" s="122"/>
      <c r="Q46" s="122"/>
      <c r="R46" s="123"/>
      <c r="S46" s="122"/>
      <c r="T46" s="122"/>
      <c r="U46" s="123"/>
      <c r="V46" s="124"/>
      <c r="X46" s="121"/>
      <c r="Y46" s="122"/>
      <c r="Z46" s="122"/>
      <c r="AA46" s="122"/>
      <c r="AB46" s="122"/>
      <c r="AC46" s="123"/>
      <c r="AD46" s="122"/>
      <c r="AE46" s="122"/>
      <c r="AF46" s="123"/>
      <c r="AG46" s="124"/>
    </row>
    <row r="47" spans="1:33" x14ac:dyDescent="0.25">
      <c r="A47" s="116" t="s">
        <v>79</v>
      </c>
      <c r="B47" s="117">
        <f>(VLOOKUP($A47,'Occupancy Raw Data'!$B$8:$BE$45,'Occupancy Raw Data'!G$3,FALSE))/100</f>
        <v>0.50410837219631299</v>
      </c>
      <c r="C47" s="118">
        <f>(VLOOKUP($A47,'Occupancy Raw Data'!$B$8:$BE$45,'Occupancy Raw Data'!H$3,FALSE))/100</f>
        <v>0.62691538974017302</v>
      </c>
      <c r="D47" s="118">
        <f>(VLOOKUP($A47,'Occupancy Raw Data'!$B$8:$BE$45,'Occupancy Raw Data'!I$3,FALSE))/100</f>
        <v>0.66688874083944005</v>
      </c>
      <c r="E47" s="118">
        <f>(VLOOKUP($A47,'Occupancy Raw Data'!$B$8:$BE$45,'Occupancy Raw Data'!J$3,FALSE))/100</f>
        <v>0.63824117255163204</v>
      </c>
      <c r="F47" s="118">
        <f>(VLOOKUP($A47,'Occupancy Raw Data'!$B$8:$BE$45,'Occupancy Raw Data'!K$3,FALSE))/100</f>
        <v>0.596047079724628</v>
      </c>
      <c r="G47" s="119">
        <f>(VLOOKUP($A47,'Occupancy Raw Data'!$B$8:$BE$45,'Occupancy Raw Data'!L$3,FALSE))/100</f>
        <v>0.60644015101043702</v>
      </c>
      <c r="H47" s="99">
        <f>(VLOOKUP($A47,'Occupancy Raw Data'!$B$8:$BE$45,'Occupancy Raw Data'!N$3,FALSE))/100</f>
        <v>0.61492338441039296</v>
      </c>
      <c r="I47" s="99">
        <f>(VLOOKUP($A47,'Occupancy Raw Data'!$B$8:$BE$45,'Occupancy Raw Data'!O$3,FALSE))/100</f>
        <v>0.56540084388185596</v>
      </c>
      <c r="J47" s="119">
        <f>(VLOOKUP($A47,'Occupancy Raw Data'!$B$8:$BE$45,'Occupancy Raw Data'!P$3,FALSE))/100</f>
        <v>0.59016211414612396</v>
      </c>
      <c r="K47" s="120">
        <f>(VLOOKUP($A47,'Occupancy Raw Data'!$B$8:$BE$45,'Occupancy Raw Data'!R$3,FALSE))/100</f>
        <v>0.60178928333491899</v>
      </c>
      <c r="M47" s="121">
        <f>VLOOKUP($A47,'ADR Raw Data'!$B$6:$BE$43,'ADR Raw Data'!G$1,FALSE)</f>
        <v>98.052951541850206</v>
      </c>
      <c r="N47" s="122">
        <f>VLOOKUP($A47,'ADR Raw Data'!$B$6:$BE$43,'ADR Raw Data'!H$1,FALSE)</f>
        <v>107.823368756641</v>
      </c>
      <c r="O47" s="122">
        <f>VLOOKUP($A47,'ADR Raw Data'!$B$6:$BE$43,'ADR Raw Data'!I$1,FALSE)</f>
        <v>112.065964035964</v>
      </c>
      <c r="P47" s="122">
        <f>VLOOKUP($A47,'ADR Raw Data'!$B$6:$BE$43,'ADR Raw Data'!J$1,FALSE)</f>
        <v>107.146471816283</v>
      </c>
      <c r="Q47" s="122">
        <f>VLOOKUP($A47,'ADR Raw Data'!$B$6:$BE$43,'ADR Raw Data'!K$1,FALSE)</f>
        <v>105.31487332339699</v>
      </c>
      <c r="R47" s="123">
        <f>VLOOKUP($A47,'ADR Raw Data'!$B$6:$BE$43,'ADR Raw Data'!L$1,FALSE)</f>
        <v>106.496538743225</v>
      </c>
      <c r="S47" s="122">
        <f>VLOOKUP($A47,'ADR Raw Data'!$B$6:$BE$43,'ADR Raw Data'!N$1,FALSE)</f>
        <v>112.729830263633</v>
      </c>
      <c r="T47" s="122">
        <f>VLOOKUP($A47,'ADR Raw Data'!$B$6:$BE$43,'ADR Raw Data'!O$1,FALSE)</f>
        <v>110.990113904163</v>
      </c>
      <c r="U47" s="123">
        <f>VLOOKUP($A47,'ADR Raw Data'!$B$6:$BE$43,'ADR Raw Data'!P$1,FALSE)</f>
        <v>111.896468485418</v>
      </c>
      <c r="V47" s="124">
        <f>VLOOKUP($A47,'ADR Raw Data'!$B$6:$BE$43,'ADR Raw Data'!R$1,FALSE)</f>
        <v>108.009566661394</v>
      </c>
      <c r="X47" s="121">
        <f>VLOOKUP($A47,'RevPAR Raw Data'!$B$6:$BE$43,'RevPAR Raw Data'!G$1,FALSE)</f>
        <v>49.429313790806098</v>
      </c>
      <c r="Y47" s="122">
        <f>VLOOKUP($A47,'RevPAR Raw Data'!$B$6:$BE$43,'RevPAR Raw Data'!H$1,FALSE)</f>
        <v>67.596129247168506</v>
      </c>
      <c r="Z47" s="122">
        <f>VLOOKUP($A47,'RevPAR Raw Data'!$B$6:$BE$43,'RevPAR Raw Data'!I$1,FALSE)</f>
        <v>74.735529646901995</v>
      </c>
      <c r="AA47" s="122">
        <f>VLOOKUP($A47,'RevPAR Raw Data'!$B$6:$BE$43,'RevPAR Raw Data'!J$1,FALSE)</f>
        <v>68.385289806795399</v>
      </c>
      <c r="AB47" s="122">
        <f>VLOOKUP($A47,'RevPAR Raw Data'!$B$6:$BE$43,'RevPAR Raw Data'!K$1,FALSE)</f>
        <v>62.772622695980402</v>
      </c>
      <c r="AC47" s="123">
        <f>VLOOKUP($A47,'RevPAR Raw Data'!$B$6:$BE$43,'RevPAR Raw Data'!L$1,FALSE)</f>
        <v>64.583777037530496</v>
      </c>
      <c r="AD47" s="122">
        <f>VLOOKUP($A47,'RevPAR Raw Data'!$B$6:$BE$43,'RevPAR Raw Data'!N$1,FALSE)</f>
        <v>69.320208749722397</v>
      </c>
      <c r="AE47" s="122">
        <f>VLOOKUP($A47,'RevPAR Raw Data'!$B$6:$BE$43,'RevPAR Raw Data'!O$1,FALSE)</f>
        <v>62.7539040639573</v>
      </c>
      <c r="AF47" s="123">
        <f>VLOOKUP($A47,'RevPAR Raw Data'!$B$6:$BE$43,'RevPAR Raw Data'!P$1,FALSE)</f>
        <v>66.037056406839795</v>
      </c>
      <c r="AG47" s="124">
        <f>VLOOKUP($A47,'RevPAR Raw Data'!$B$6:$BE$43,'RevPAR Raw Data'!R$1,FALSE)</f>
        <v>64.998999714476</v>
      </c>
    </row>
    <row r="48" spans="1:33" x14ac:dyDescent="0.25">
      <c r="A48" s="101" t="s">
        <v>122</v>
      </c>
      <c r="B48" s="89">
        <f>(VLOOKUP($A47,'Occupancy Raw Data'!$B$8:$BE$51,'Occupancy Raw Data'!T$3,FALSE))/100</f>
        <v>9.3989641139223506E-2</v>
      </c>
      <c r="C48" s="90">
        <f>(VLOOKUP($A47,'Occupancy Raw Data'!$B$8:$BE$51,'Occupancy Raw Data'!U$3,FALSE))/100</f>
        <v>-1.1964646580415099E-2</v>
      </c>
      <c r="D48" s="90">
        <f>(VLOOKUP($A47,'Occupancy Raw Data'!$B$8:$BE$51,'Occupancy Raw Data'!V$3,FALSE))/100</f>
        <v>1.42613480814052E-2</v>
      </c>
      <c r="E48" s="90">
        <f>(VLOOKUP($A47,'Occupancy Raw Data'!$B$8:$BE$51,'Occupancy Raw Data'!W$3,FALSE))/100</f>
        <v>-2.5481220405034598E-2</v>
      </c>
      <c r="F48" s="90">
        <f>(VLOOKUP($A47,'Occupancy Raw Data'!$B$8:$BE$51,'Occupancy Raw Data'!X$3,FALSE))/100</f>
        <v>-5.9918341493182002E-2</v>
      </c>
      <c r="G48" s="90">
        <f>(VLOOKUP($A47,'Occupancy Raw Data'!$B$8:$BE$51,'Occupancy Raw Data'!Y$3,FALSE))/100</f>
        <v>-3.1505466489953299E-3</v>
      </c>
      <c r="H48" s="91">
        <f>(VLOOKUP($A47,'Occupancy Raw Data'!$B$8:$BE$51,'Occupancy Raw Data'!AA$3,FALSE))/100</f>
        <v>-0.126517633348357</v>
      </c>
      <c r="I48" s="91">
        <f>(VLOOKUP($A47,'Occupancy Raw Data'!$B$8:$BE$51,'Occupancy Raw Data'!AB$3,FALSE))/100</f>
        <v>-0.22051534144443</v>
      </c>
      <c r="J48" s="90">
        <f>(VLOOKUP($A47,'Occupancy Raw Data'!$B$8:$BE$51,'Occupancy Raw Data'!AC$3,FALSE))/100</f>
        <v>-0.174218884459684</v>
      </c>
      <c r="K48" s="92">
        <f>(VLOOKUP($A47,'Occupancy Raw Data'!$B$8:$BE$51,'Occupancy Raw Data'!AE$3,FALSE))/100</f>
        <v>-5.7838167215451097E-2</v>
      </c>
      <c r="M48" s="89">
        <f>(VLOOKUP($A47,'ADR Raw Data'!$B$6:$BE$49,'ADR Raw Data'!T$1,FALSE))/100</f>
        <v>1.6018047586300398E-2</v>
      </c>
      <c r="N48" s="90">
        <f>(VLOOKUP($A47,'ADR Raw Data'!$B$6:$BE$49,'ADR Raw Data'!U$1,FALSE))/100</f>
        <v>4.7683906558057794E-3</v>
      </c>
      <c r="O48" s="90">
        <f>(VLOOKUP($A47,'ADR Raw Data'!$B$6:$BE$49,'ADR Raw Data'!V$1,FALSE))/100</f>
        <v>2.2034214387789301E-2</v>
      </c>
      <c r="P48" s="90">
        <f>(VLOOKUP($A47,'ADR Raw Data'!$B$6:$BE$49,'ADR Raw Data'!W$1,FALSE))/100</f>
        <v>-1.4991396185566898E-3</v>
      </c>
      <c r="Q48" s="90">
        <f>(VLOOKUP($A47,'ADR Raw Data'!$B$6:$BE$49,'ADR Raw Data'!X$1,FALSE))/100</f>
        <v>1.5043417103513802E-2</v>
      </c>
      <c r="R48" s="90">
        <f>(VLOOKUP($A47,'ADR Raw Data'!$B$6:$BE$49,'ADR Raw Data'!Y$1,FALSE))/100</f>
        <v>1.00410275443618E-2</v>
      </c>
      <c r="S48" s="91">
        <f>(VLOOKUP($A47,'ADR Raw Data'!$B$6:$BE$49,'ADR Raw Data'!AA$1,FALSE))/100</f>
        <v>1.4677156848554401E-2</v>
      </c>
      <c r="T48" s="91">
        <f>(VLOOKUP($A47,'ADR Raw Data'!$B$6:$BE$49,'ADR Raw Data'!AB$1,FALSE))/100</f>
        <v>-1.34957881821551E-2</v>
      </c>
      <c r="U48" s="90">
        <f>(VLOOKUP($A47,'ADR Raw Data'!$B$6:$BE$49,'ADR Raw Data'!AC$1,FALSE))/100</f>
        <v>7.3407587001376507E-4</v>
      </c>
      <c r="V48" s="92">
        <f>(VLOOKUP($A47,'ADR Raw Data'!$B$6:$BE$49,'ADR Raw Data'!AE$1,FALSE))/100</f>
        <v>4.9616237107745998E-3</v>
      </c>
      <c r="X48" s="89">
        <f>(VLOOKUP($A47,'RevPAR Raw Data'!$B$6:$BE$43,'RevPAR Raw Data'!T$1,FALSE))/100</f>
        <v>0.11151321926991101</v>
      </c>
      <c r="Y48" s="90">
        <f>(VLOOKUP($A47,'RevPAR Raw Data'!$B$6:$BE$43,'RevPAR Raw Data'!U$1,FALSE))/100</f>
        <v>-7.2533080335634107E-3</v>
      </c>
      <c r="Z48" s="90">
        <f>(VLOOKUP($A47,'RevPAR Raw Data'!$B$6:$BE$43,'RevPAR Raw Data'!V$1,FALSE))/100</f>
        <v>3.66098000702791E-2</v>
      </c>
      <c r="AA48" s="90">
        <f>(VLOOKUP($A47,'RevPAR Raw Data'!$B$6:$BE$43,'RevPAR Raw Data'!W$1,FALSE))/100</f>
        <v>-2.6942160116552899E-2</v>
      </c>
      <c r="AB48" s="90">
        <f>(VLOOKUP($A47,'RevPAR Raw Data'!$B$6:$BE$43,'RevPAR Raw Data'!X$1,FALSE))/100</f>
        <v>-4.5776300992900802E-2</v>
      </c>
      <c r="AC48" s="90">
        <f>(VLOOKUP($A47,'RevPAR Raw Data'!$B$6:$BE$43,'RevPAR Raw Data'!Y$1,FALSE))/100</f>
        <v>6.8588461696841296E-3</v>
      </c>
      <c r="AD48" s="91">
        <f>(VLOOKUP($A47,'RevPAR Raw Data'!$B$6:$BE$43,'RevPAR Raw Data'!AA$1,FALSE))/100</f>
        <v>-0.113697395648565</v>
      </c>
      <c r="AE48" s="91">
        <f>(VLOOKUP($A47,'RevPAR Raw Data'!$B$6:$BE$43,'RevPAR Raw Data'!AB$1,FALSE))/100</f>
        <v>-0.23103510128753602</v>
      </c>
      <c r="AF48" s="90">
        <f>(VLOOKUP($A47,'RevPAR Raw Data'!$B$6:$BE$43,'RevPAR Raw Data'!AC$1,FALSE))/100</f>
        <v>-0.17361269846885199</v>
      </c>
      <c r="AG48" s="92">
        <f>(VLOOKUP($A47,'RevPAR Raw Data'!$B$6:$BE$43,'RevPAR Raw Data'!AE$1,FALSE))/100</f>
        <v>-5.3163514726520401E-2</v>
      </c>
    </row>
    <row r="49" spans="1:33" x14ac:dyDescent="0.25">
      <c r="A49" s="139"/>
      <c r="B49" s="117"/>
      <c r="C49" s="118"/>
      <c r="D49" s="118"/>
      <c r="E49" s="118"/>
      <c r="F49" s="118"/>
      <c r="G49" s="119"/>
      <c r="H49" s="99"/>
      <c r="I49" s="99"/>
      <c r="J49" s="119"/>
      <c r="K49" s="120"/>
      <c r="M49" s="121"/>
      <c r="N49" s="122"/>
      <c r="O49" s="122"/>
      <c r="P49" s="122"/>
      <c r="Q49" s="122"/>
      <c r="R49" s="123"/>
      <c r="S49" s="122"/>
      <c r="T49" s="122"/>
      <c r="U49" s="123"/>
      <c r="V49" s="124"/>
      <c r="X49" s="121"/>
      <c r="Y49" s="122"/>
      <c r="Z49" s="122"/>
      <c r="AA49" s="122"/>
      <c r="AB49" s="122"/>
      <c r="AC49" s="123"/>
      <c r="AD49" s="122"/>
      <c r="AE49" s="122"/>
      <c r="AF49" s="123"/>
      <c r="AG49" s="124"/>
    </row>
    <row r="50" spans="1:33" x14ac:dyDescent="0.25">
      <c r="A50" s="116" t="s">
        <v>80</v>
      </c>
      <c r="B50" s="117">
        <f>(VLOOKUP($A50,'Occupancy Raw Data'!$B$8:$BE$45,'Occupancy Raw Data'!G$3,FALSE))/100</f>
        <v>0.60652198613793795</v>
      </c>
      <c r="C50" s="118">
        <f>(VLOOKUP($A50,'Occupancy Raw Data'!$B$8:$BE$45,'Occupancy Raw Data'!H$3,FALSE))/100</f>
        <v>0.56027724122258804</v>
      </c>
      <c r="D50" s="118">
        <f>(VLOOKUP($A50,'Occupancy Raw Data'!$B$8:$BE$45,'Occupancy Raw Data'!I$3,FALSE))/100</f>
        <v>0.59731848653561992</v>
      </c>
      <c r="E50" s="118">
        <f>(VLOOKUP($A50,'Occupancy Raw Data'!$B$8:$BE$45,'Occupancy Raw Data'!J$3,FALSE))/100</f>
        <v>0.62992841722531501</v>
      </c>
      <c r="F50" s="118">
        <f>(VLOOKUP($A50,'Occupancy Raw Data'!$B$8:$BE$45,'Occupancy Raw Data'!K$3,FALSE))/100</f>
        <v>0.62947392341779296</v>
      </c>
      <c r="G50" s="119">
        <f>(VLOOKUP($A50,'Occupancy Raw Data'!$B$8:$BE$45,'Occupancy Raw Data'!L$3,FALSE))/100</f>
        <v>0.60470401090785098</v>
      </c>
      <c r="H50" s="99">
        <f>(VLOOKUP($A50,'Occupancy Raw Data'!$B$8:$BE$45,'Occupancy Raw Data'!N$3,FALSE))/100</f>
        <v>0.655039200090898</v>
      </c>
      <c r="I50" s="99">
        <f>(VLOOKUP($A50,'Occupancy Raw Data'!$B$8:$BE$45,'Occupancy Raw Data'!O$3,FALSE))/100</f>
        <v>0.56504942620156795</v>
      </c>
      <c r="J50" s="119">
        <f>(VLOOKUP($A50,'Occupancy Raw Data'!$B$8:$BE$45,'Occupancy Raw Data'!P$3,FALSE))/100</f>
        <v>0.61004431314623297</v>
      </c>
      <c r="K50" s="120">
        <f>(VLOOKUP($A50,'Occupancy Raw Data'!$B$8:$BE$45,'Occupancy Raw Data'!R$3,FALSE))/100</f>
        <v>0.60622981154738897</v>
      </c>
      <c r="M50" s="121">
        <f>VLOOKUP($A50,'ADR Raw Data'!$B$6:$BE$43,'ADR Raw Data'!G$1,FALSE)</f>
        <v>134.10222555264099</v>
      </c>
      <c r="N50" s="122">
        <f>VLOOKUP($A50,'ADR Raw Data'!$B$6:$BE$43,'ADR Raw Data'!H$1,FALSE)</f>
        <v>111.293717298722</v>
      </c>
      <c r="O50" s="122">
        <f>VLOOKUP($A50,'ADR Raw Data'!$B$6:$BE$43,'ADR Raw Data'!I$1,FALSE)</f>
        <v>114.04554308540899</v>
      </c>
      <c r="P50" s="122">
        <f>VLOOKUP($A50,'ADR Raw Data'!$B$6:$BE$43,'ADR Raw Data'!J$1,FALSE)</f>
        <v>113.405961399711</v>
      </c>
      <c r="Q50" s="122">
        <f>VLOOKUP($A50,'ADR Raw Data'!$B$6:$BE$43,'ADR Raw Data'!K$1,FALSE)</f>
        <v>117.498815884476</v>
      </c>
      <c r="R50" s="123">
        <f>VLOOKUP($A50,'ADR Raw Data'!$B$6:$BE$43,'ADR Raw Data'!L$1,FALSE)</f>
        <v>118.144701615933</v>
      </c>
      <c r="S50" s="122">
        <f>VLOOKUP($A50,'ADR Raw Data'!$B$6:$BE$43,'ADR Raw Data'!N$1,FALSE)</f>
        <v>137.61419947961801</v>
      </c>
      <c r="T50" s="122">
        <f>VLOOKUP($A50,'ADR Raw Data'!$B$6:$BE$43,'ADR Raw Data'!O$1,FALSE)</f>
        <v>135.066631811783</v>
      </c>
      <c r="U50" s="123">
        <f>VLOOKUP($A50,'ADR Raw Data'!$B$6:$BE$43,'ADR Raw Data'!P$1,FALSE)</f>
        <v>136.434365803687</v>
      </c>
      <c r="V50" s="124">
        <f>VLOOKUP($A50,'ADR Raw Data'!$B$6:$BE$43,'ADR Raw Data'!R$1,FALSE)</f>
        <v>123.40320043911299</v>
      </c>
      <c r="X50" s="121">
        <f>VLOOKUP($A50,'RevPAR Raw Data'!$B$6:$BE$43,'RevPAR Raw Data'!G$1,FALSE)</f>
        <v>81.335948187705895</v>
      </c>
      <c r="Y50" s="122">
        <f>VLOOKUP($A50,'RevPAR Raw Data'!$B$6:$BE$43,'RevPAR Raw Data'!H$1,FALSE)</f>
        <v>62.355336893534798</v>
      </c>
      <c r="Z50" s="122">
        <f>VLOOKUP($A50,'RevPAR Raw Data'!$B$6:$BE$43,'RevPAR Raw Data'!I$1,FALSE)</f>
        <v>68.121511191910002</v>
      </c>
      <c r="AA50" s="122">
        <f>VLOOKUP($A50,'RevPAR Raw Data'!$B$6:$BE$43,'RevPAR Raw Data'!J$1,FALSE)</f>
        <v>71.437637768435394</v>
      </c>
      <c r="AB50" s="122">
        <f>VLOOKUP($A50,'RevPAR Raw Data'!$B$6:$BE$43,'RevPAR Raw Data'!K$1,FALSE)</f>
        <v>73.962440631746304</v>
      </c>
      <c r="AC50" s="123">
        <f>VLOOKUP($A50,'RevPAR Raw Data'!$B$6:$BE$43,'RevPAR Raw Data'!L$1,FALSE)</f>
        <v>71.442574934666496</v>
      </c>
      <c r="AD50" s="122">
        <f>VLOOKUP($A50,'RevPAR Raw Data'!$B$6:$BE$43,'RevPAR Raw Data'!N$1,FALSE)</f>
        <v>90.142695148278605</v>
      </c>
      <c r="AE50" s="122">
        <f>VLOOKUP($A50,'RevPAR Raw Data'!$B$6:$BE$43,'RevPAR Raw Data'!O$1,FALSE)</f>
        <v>76.319322804226701</v>
      </c>
      <c r="AF50" s="123">
        <f>VLOOKUP($A50,'RevPAR Raw Data'!$B$6:$BE$43,'RevPAR Raw Data'!P$1,FALSE)</f>
        <v>83.231008976252596</v>
      </c>
      <c r="AG50" s="124">
        <f>VLOOKUP($A50,'RevPAR Raw Data'!$B$6:$BE$43,'RevPAR Raw Data'!R$1,FALSE)</f>
        <v>74.8106989465482</v>
      </c>
    </row>
    <row r="51" spans="1:33" x14ac:dyDescent="0.25">
      <c r="A51" s="101" t="s">
        <v>122</v>
      </c>
      <c r="B51" s="89">
        <f>(VLOOKUP($A50,'Occupancy Raw Data'!$B$8:$BE$51,'Occupancy Raw Data'!T$3,FALSE))/100</f>
        <v>0.33498697375058906</v>
      </c>
      <c r="C51" s="90">
        <f>(VLOOKUP($A50,'Occupancy Raw Data'!$B$8:$BE$51,'Occupancy Raw Data'!U$3,FALSE))/100</f>
        <v>3.04219057256651E-2</v>
      </c>
      <c r="D51" s="90">
        <f>(VLOOKUP($A50,'Occupancy Raw Data'!$B$8:$BE$51,'Occupancy Raw Data'!V$3,FALSE))/100</f>
        <v>8.4013293051416194E-2</v>
      </c>
      <c r="E51" s="90">
        <f>(VLOOKUP($A50,'Occupancy Raw Data'!$B$8:$BE$51,'Occupancy Raw Data'!W$3,FALSE))/100</f>
        <v>7.7492987188441095E-2</v>
      </c>
      <c r="F51" s="90">
        <f>(VLOOKUP($A50,'Occupancy Raw Data'!$B$8:$BE$51,'Occupancy Raw Data'!X$3,FALSE))/100</f>
        <v>9.8763627755114491E-2</v>
      </c>
      <c r="G51" s="90">
        <f>(VLOOKUP($A50,'Occupancy Raw Data'!$B$8:$BE$51,'Occupancy Raw Data'!Y$3,FALSE))/100</f>
        <v>0.117089129727936</v>
      </c>
      <c r="H51" s="91">
        <f>(VLOOKUP($A50,'Occupancy Raw Data'!$B$8:$BE$51,'Occupancy Raw Data'!AA$3,FALSE))/100</f>
        <v>1.54032798019228E-2</v>
      </c>
      <c r="I51" s="91">
        <f>(VLOOKUP($A50,'Occupancy Raw Data'!$B$8:$BE$51,'Occupancy Raw Data'!AB$3,FALSE))/100</f>
        <v>-0.142414181149564</v>
      </c>
      <c r="J51" s="90">
        <f>(VLOOKUP($A50,'Occupancy Raw Data'!$B$8:$BE$51,'Occupancy Raw Data'!AC$3,FALSE))/100</f>
        <v>-6.4339406162297302E-2</v>
      </c>
      <c r="K51" s="92">
        <f>(VLOOKUP($A50,'Occupancy Raw Data'!$B$8:$BE$51,'Occupancy Raw Data'!AE$3,FALSE))/100</f>
        <v>5.8100253250292007E-2</v>
      </c>
      <c r="M51" s="89">
        <f>(VLOOKUP($A50,'ADR Raw Data'!$B$6:$BE$49,'ADR Raw Data'!T$1,FALSE))/100</f>
        <v>0.32400974267441496</v>
      </c>
      <c r="N51" s="90">
        <f>(VLOOKUP($A50,'ADR Raw Data'!$B$6:$BE$49,'ADR Raw Data'!U$1,FALSE))/100</f>
        <v>6.5330319188332805E-2</v>
      </c>
      <c r="O51" s="90">
        <f>(VLOOKUP($A50,'ADR Raw Data'!$B$6:$BE$49,'ADR Raw Data'!V$1,FALSE))/100</f>
        <v>8.7606328364046193E-2</v>
      </c>
      <c r="P51" s="90">
        <f>(VLOOKUP($A50,'ADR Raw Data'!$B$6:$BE$49,'ADR Raw Data'!W$1,FALSE))/100</f>
        <v>7.2101365967666003E-2</v>
      </c>
      <c r="Q51" s="90">
        <f>(VLOOKUP($A50,'ADR Raw Data'!$B$6:$BE$49,'ADR Raw Data'!X$1,FALSE))/100</f>
        <v>2.7120251814167703E-2</v>
      </c>
      <c r="R51" s="90">
        <f>(VLOOKUP($A50,'ADR Raw Data'!$B$6:$BE$49,'ADR Raw Data'!Y$1,FALSE))/100</f>
        <v>0.11040158896678699</v>
      </c>
      <c r="S51" s="91">
        <f>(VLOOKUP($A50,'ADR Raw Data'!$B$6:$BE$49,'ADR Raw Data'!AA$1,FALSE))/100</f>
        <v>1.7731749382119598E-2</v>
      </c>
      <c r="T51" s="91">
        <f>(VLOOKUP($A50,'ADR Raw Data'!$B$6:$BE$49,'ADR Raw Data'!AB$1,FALSE))/100</f>
        <v>-1.09787357628687E-2</v>
      </c>
      <c r="U51" s="90">
        <f>(VLOOKUP($A50,'ADR Raw Data'!$B$6:$BE$49,'ADR Raw Data'!AC$1,FALSE))/100</f>
        <v>3.9439175308442695E-3</v>
      </c>
      <c r="V51" s="92">
        <f>(VLOOKUP($A50,'ADR Raw Data'!$B$6:$BE$49,'ADR Raw Data'!AE$1,FALSE))/100</f>
        <v>6.3914741371306705E-2</v>
      </c>
      <c r="X51" s="89">
        <f>(VLOOKUP($A50,'RevPAR Raw Data'!$B$6:$BE$43,'RevPAR Raw Data'!T$1,FALSE))/100</f>
        <v>0.76753575958921505</v>
      </c>
      <c r="Y51" s="90">
        <f>(VLOOKUP($A50,'RevPAR Raw Data'!$B$6:$BE$43,'RevPAR Raw Data'!U$1,FALSE))/100</f>
        <v>9.7739697725373095E-2</v>
      </c>
      <c r="Z51" s="90">
        <f>(VLOOKUP($A50,'RevPAR Raw Data'!$B$6:$BE$43,'RevPAR Raw Data'!V$1,FALSE))/100</f>
        <v>0.178979717553469</v>
      </c>
      <c r="AA51" s="90">
        <f>(VLOOKUP($A50,'RevPAR Raw Data'!$B$6:$BE$43,'RevPAR Raw Data'!W$1,FALSE))/100</f>
        <v>0.15518170338530798</v>
      </c>
      <c r="AB51" s="90">
        <f>(VLOOKUP($A50,'RevPAR Raw Data'!$B$6:$BE$43,'RevPAR Raw Data'!X$1,FALSE))/100</f>
        <v>0.12856237402408099</v>
      </c>
      <c r="AC51" s="90">
        <f>(VLOOKUP($A50,'RevPAR Raw Data'!$B$6:$BE$43,'RevPAR Raw Data'!Y$1,FALSE))/100</f>
        <v>0.24041754466742599</v>
      </c>
      <c r="AD51" s="91">
        <f>(VLOOKUP($A50,'RevPAR Raw Data'!$B$6:$BE$43,'RevPAR Raw Data'!AA$1,FALSE))/100</f>
        <v>3.3408156281152797E-2</v>
      </c>
      <c r="AE51" s="91">
        <f>(VLOOKUP($A50,'RevPAR Raw Data'!$B$6:$BE$43,'RevPAR Raw Data'!AB$1,FALSE))/100</f>
        <v>-0.15182938924870698</v>
      </c>
      <c r="AF51" s="90">
        <f>(VLOOKUP($A50,'RevPAR Raw Data'!$B$6:$BE$43,'RevPAR Raw Data'!AC$1,FALSE))/100</f>
        <v>-6.0649237943340602E-2</v>
      </c>
      <c r="AG51" s="92">
        <f>(VLOOKUP($A50,'RevPAR Raw Data'!$B$6:$BE$43,'RevPAR Raw Data'!AE$1,FALSE))/100</f>
        <v>0.12572845728169799</v>
      </c>
    </row>
    <row r="52" spans="1:33" x14ac:dyDescent="0.25">
      <c r="A52" s="140"/>
      <c r="B52" s="117"/>
      <c r="C52" s="118"/>
      <c r="D52" s="118"/>
      <c r="E52" s="118"/>
      <c r="F52" s="118"/>
      <c r="G52" s="119"/>
      <c r="H52" s="99"/>
      <c r="I52" s="99"/>
      <c r="J52" s="119"/>
      <c r="K52" s="120"/>
      <c r="M52" s="121"/>
      <c r="N52" s="122"/>
      <c r="O52" s="122"/>
      <c r="P52" s="122"/>
      <c r="Q52" s="122"/>
      <c r="R52" s="123"/>
      <c r="S52" s="122"/>
      <c r="T52" s="122"/>
      <c r="U52" s="123"/>
      <c r="V52" s="124"/>
      <c r="X52" s="121"/>
      <c r="Y52" s="122"/>
      <c r="Z52" s="122"/>
      <c r="AA52" s="122"/>
      <c r="AB52" s="122"/>
      <c r="AC52" s="123"/>
      <c r="AD52" s="122"/>
      <c r="AE52" s="122"/>
      <c r="AF52" s="123"/>
      <c r="AG52" s="124"/>
    </row>
    <row r="53" spans="1:33" x14ac:dyDescent="0.25">
      <c r="A53" s="116" t="s">
        <v>81</v>
      </c>
      <c r="B53" s="117">
        <f>(VLOOKUP($A53,'Occupancy Raw Data'!$B$8:$BE$45,'Occupancy Raw Data'!G$3,FALSE))/100</f>
        <v>0.48255813953488302</v>
      </c>
      <c r="C53" s="118">
        <f>(VLOOKUP($A53,'Occupancy Raw Data'!$B$8:$BE$45,'Occupancy Raw Data'!H$3,FALSE))/100</f>
        <v>0.547803617571059</v>
      </c>
      <c r="D53" s="118">
        <f>(VLOOKUP($A53,'Occupancy Raw Data'!$B$8:$BE$45,'Occupancy Raw Data'!I$3,FALSE))/100</f>
        <v>0.60981912144702799</v>
      </c>
      <c r="E53" s="118">
        <f>(VLOOKUP($A53,'Occupancy Raw Data'!$B$8:$BE$45,'Occupancy Raw Data'!J$3,FALSE))/100</f>
        <v>0.59496124031007702</v>
      </c>
      <c r="F53" s="118">
        <f>(VLOOKUP($A53,'Occupancy Raw Data'!$B$8:$BE$45,'Occupancy Raw Data'!K$3,FALSE))/100</f>
        <v>0.51227390180878496</v>
      </c>
      <c r="G53" s="119">
        <f>(VLOOKUP($A53,'Occupancy Raw Data'!$B$8:$BE$45,'Occupancy Raw Data'!L$3,FALSE))/100</f>
        <v>0.54948320413436602</v>
      </c>
      <c r="H53" s="99">
        <f>(VLOOKUP($A53,'Occupancy Raw Data'!$B$8:$BE$45,'Occupancy Raw Data'!N$3,FALSE))/100</f>
        <v>0.48578811369508995</v>
      </c>
      <c r="I53" s="99">
        <f>(VLOOKUP($A53,'Occupancy Raw Data'!$B$8:$BE$45,'Occupancy Raw Data'!O$3,FALSE))/100</f>
        <v>0.43992248062015499</v>
      </c>
      <c r="J53" s="119">
        <f>(VLOOKUP($A53,'Occupancy Raw Data'!$B$8:$BE$45,'Occupancy Raw Data'!P$3,FALSE))/100</f>
        <v>0.46285529715762203</v>
      </c>
      <c r="K53" s="120">
        <f>(VLOOKUP($A53,'Occupancy Raw Data'!$B$8:$BE$45,'Occupancy Raw Data'!R$3,FALSE))/100</f>
        <v>0.52473237356958202</v>
      </c>
      <c r="M53" s="121">
        <f>VLOOKUP($A53,'ADR Raw Data'!$B$6:$BE$43,'ADR Raw Data'!G$1,FALSE)</f>
        <v>86.537657295849996</v>
      </c>
      <c r="N53" s="122">
        <f>VLOOKUP($A53,'ADR Raw Data'!$B$6:$BE$43,'ADR Raw Data'!H$1,FALSE)</f>
        <v>84.099257075471598</v>
      </c>
      <c r="O53" s="122">
        <f>VLOOKUP($A53,'ADR Raw Data'!$B$6:$BE$43,'ADR Raw Data'!I$1,FALSE)</f>
        <v>89.904502118644004</v>
      </c>
      <c r="P53" s="122">
        <f>VLOOKUP($A53,'ADR Raw Data'!$B$6:$BE$43,'ADR Raw Data'!J$1,FALSE)</f>
        <v>88.894723127035803</v>
      </c>
      <c r="Q53" s="122">
        <f>VLOOKUP($A53,'ADR Raw Data'!$B$6:$BE$43,'ADR Raw Data'!K$1,FALSE)</f>
        <v>86.214930643127303</v>
      </c>
      <c r="R53" s="123">
        <f>VLOOKUP($A53,'ADR Raw Data'!$B$6:$BE$43,'ADR Raw Data'!L$1,FALSE)</f>
        <v>87.249031272043197</v>
      </c>
      <c r="S53" s="122">
        <f>VLOOKUP($A53,'ADR Raw Data'!$B$6:$BE$43,'ADR Raw Data'!N$1,FALSE)</f>
        <v>89.629122340425496</v>
      </c>
      <c r="T53" s="122">
        <f>VLOOKUP($A53,'ADR Raw Data'!$B$6:$BE$43,'ADR Raw Data'!O$1,FALSE)</f>
        <v>87.290646108663694</v>
      </c>
      <c r="U53" s="123">
        <f>VLOOKUP($A53,'ADR Raw Data'!$B$6:$BE$43,'ADR Raw Data'!P$1,FALSE)</f>
        <v>88.517815771109497</v>
      </c>
      <c r="V53" s="124">
        <f>VLOOKUP($A53,'ADR Raw Data'!$B$6:$BE$43,'ADR Raw Data'!R$1,FALSE)</f>
        <v>87.568793527963393</v>
      </c>
      <c r="X53" s="121">
        <f>VLOOKUP($A53,'RevPAR Raw Data'!$B$6:$BE$43,'RevPAR Raw Data'!G$1,FALSE)</f>
        <v>41.7594509043927</v>
      </c>
      <c r="Y53" s="122">
        <f>VLOOKUP($A53,'RevPAR Raw Data'!$B$6:$BE$43,'RevPAR Raw Data'!H$1,FALSE)</f>
        <v>46.069877260981897</v>
      </c>
      <c r="Z53" s="122">
        <f>VLOOKUP($A53,'RevPAR Raw Data'!$B$6:$BE$43,'RevPAR Raw Data'!I$1,FALSE)</f>
        <v>54.825484496123998</v>
      </c>
      <c r="AA53" s="122">
        <f>VLOOKUP($A53,'RevPAR Raw Data'!$B$6:$BE$43,'RevPAR Raw Data'!J$1,FALSE)</f>
        <v>52.888914728682103</v>
      </c>
      <c r="AB53" s="122">
        <f>VLOOKUP($A53,'RevPAR Raw Data'!$B$6:$BE$43,'RevPAR Raw Data'!K$1,FALSE)</f>
        <v>44.165658914728603</v>
      </c>
      <c r="AC53" s="123">
        <f>VLOOKUP($A53,'RevPAR Raw Data'!$B$6:$BE$43,'RevPAR Raw Data'!L$1,FALSE)</f>
        <v>47.941877260981897</v>
      </c>
      <c r="AD53" s="122">
        <f>VLOOKUP($A53,'RevPAR Raw Data'!$B$6:$BE$43,'RevPAR Raw Data'!N$1,FALSE)</f>
        <v>43.540762273901798</v>
      </c>
      <c r="AE53" s="122">
        <f>VLOOKUP($A53,'RevPAR Raw Data'!$B$6:$BE$43,'RevPAR Raw Data'!O$1,FALSE)</f>
        <v>38.401117571059402</v>
      </c>
      <c r="AF53" s="123">
        <f>VLOOKUP($A53,'RevPAR Raw Data'!$B$6:$BE$43,'RevPAR Raw Data'!P$1,FALSE)</f>
        <v>40.970939922480603</v>
      </c>
      <c r="AG53" s="124">
        <f>VLOOKUP($A53,'RevPAR Raw Data'!$B$6:$BE$43,'RevPAR Raw Data'!R$1,FALSE)</f>
        <v>45.950180878552899</v>
      </c>
    </row>
    <row r="54" spans="1:33" x14ac:dyDescent="0.25">
      <c r="A54" s="101" t="s">
        <v>122</v>
      </c>
      <c r="B54" s="89">
        <f>(VLOOKUP($A53,'Occupancy Raw Data'!$B$8:$BE$51,'Occupancy Raw Data'!T$3,FALSE))/100</f>
        <v>0.35326086956521702</v>
      </c>
      <c r="C54" s="90">
        <f>(VLOOKUP($A53,'Occupancy Raw Data'!$B$8:$BE$51,'Occupancy Raw Data'!U$3,FALSE))/100</f>
        <v>0.13368983957219199</v>
      </c>
      <c r="D54" s="90">
        <f>(VLOOKUP($A53,'Occupancy Raw Data'!$B$8:$BE$51,'Occupancy Raw Data'!V$3,FALSE))/100</f>
        <v>0.17412935323383</v>
      </c>
      <c r="E54" s="90">
        <f>(VLOOKUP($A53,'Occupancy Raw Data'!$B$8:$BE$51,'Occupancy Raw Data'!W$3,FALSE))/100</f>
        <v>0.119076549210206</v>
      </c>
      <c r="F54" s="90">
        <f>(VLOOKUP($A53,'Occupancy Raw Data'!$B$8:$BE$51,'Occupancy Raw Data'!X$3,FALSE))/100</f>
        <v>4.3421052631578902E-2</v>
      </c>
      <c r="G54" s="90">
        <f>(VLOOKUP($A53,'Occupancy Raw Data'!$B$8:$BE$51,'Occupancy Raw Data'!Y$3,FALSE))/100</f>
        <v>0.15351234065635999</v>
      </c>
      <c r="H54" s="91">
        <f>(VLOOKUP($A53,'Occupancy Raw Data'!$B$8:$BE$51,'Occupancy Raw Data'!AA$3,FALSE))/100</f>
        <v>-5.1702395964691006E-2</v>
      </c>
      <c r="I54" s="91">
        <f>(VLOOKUP($A53,'Occupancy Raw Data'!$B$8:$BE$51,'Occupancy Raw Data'!AB$3,FALSE))/100</f>
        <v>-0.183453237410071</v>
      </c>
      <c r="J54" s="90">
        <f>(VLOOKUP($A53,'Occupancy Raw Data'!$B$8:$BE$51,'Occupancy Raw Data'!AC$3,FALSE))/100</f>
        <v>-0.119237861094038</v>
      </c>
      <c r="K54" s="92">
        <f>(VLOOKUP($A53,'Occupancy Raw Data'!$B$8:$BE$51,'Occupancy Raw Data'!AE$3,FALSE))/100</f>
        <v>7.0003763643206596E-2</v>
      </c>
      <c r="M54" s="89">
        <f>(VLOOKUP($A53,'ADR Raw Data'!$B$6:$BE$49,'ADR Raw Data'!T$1,FALSE))/100</f>
        <v>3.8053365323426597E-2</v>
      </c>
      <c r="N54" s="90">
        <f>(VLOOKUP($A53,'ADR Raw Data'!$B$6:$BE$49,'ADR Raw Data'!U$1,FALSE))/100</f>
        <v>-2.4222561078490999E-2</v>
      </c>
      <c r="O54" s="90">
        <f>(VLOOKUP($A53,'ADR Raw Data'!$B$6:$BE$49,'ADR Raw Data'!V$1,FALSE))/100</f>
        <v>3.0350799767623001E-2</v>
      </c>
      <c r="P54" s="90">
        <f>(VLOOKUP($A53,'ADR Raw Data'!$B$6:$BE$49,'ADR Raw Data'!W$1,FALSE))/100</f>
        <v>3.2000104974919201E-3</v>
      </c>
      <c r="Q54" s="90">
        <f>(VLOOKUP($A53,'ADR Raw Data'!$B$6:$BE$49,'ADR Raw Data'!X$1,FALSE))/100</f>
        <v>-2.45466533956488E-2</v>
      </c>
      <c r="R54" s="90">
        <f>(VLOOKUP($A53,'ADR Raw Data'!$B$6:$BE$49,'ADR Raw Data'!Y$1,FALSE))/100</f>
        <v>2.9572933304127104E-3</v>
      </c>
      <c r="S54" s="91">
        <f>(VLOOKUP($A53,'ADR Raw Data'!$B$6:$BE$49,'ADR Raw Data'!AA$1,FALSE))/100</f>
        <v>-1.81256082197436E-2</v>
      </c>
      <c r="T54" s="91">
        <f>(VLOOKUP($A53,'ADR Raw Data'!$B$6:$BE$49,'ADR Raw Data'!AB$1,FALSE))/100</f>
        <v>-5.4037808983920597E-2</v>
      </c>
      <c r="U54" s="90">
        <f>(VLOOKUP($A53,'ADR Raw Data'!$B$6:$BE$49,'ADR Raw Data'!AC$1,FALSE))/100</f>
        <v>-3.5679198396089996E-2</v>
      </c>
      <c r="V54" s="92">
        <f>(VLOOKUP($A53,'ADR Raw Data'!$B$6:$BE$49,'ADR Raw Data'!AE$1,FALSE))/100</f>
        <v>-1.0094246409909899E-2</v>
      </c>
      <c r="X54" s="89">
        <f>(VLOOKUP($A53,'RevPAR Raw Data'!$B$6:$BE$43,'RevPAR Raw Data'!T$1,FALSE))/100</f>
        <v>0.40475699981267999</v>
      </c>
      <c r="Y54" s="90">
        <f>(VLOOKUP($A53,'RevPAR Raw Data'!$B$6:$BE$43,'RevPAR Raw Data'!U$1,FALSE))/100</f>
        <v>0.10622896818909</v>
      </c>
      <c r="Z54" s="90">
        <f>(VLOOKUP($A53,'RevPAR Raw Data'!$B$6:$BE$43,'RevPAR Raw Data'!V$1,FALSE))/100</f>
        <v>0.20976511813511903</v>
      </c>
      <c r="AA54" s="90">
        <f>(VLOOKUP($A53,'RevPAR Raw Data'!$B$6:$BE$43,'RevPAR Raw Data'!W$1,FALSE))/100</f>
        <v>0.12265760591517599</v>
      </c>
      <c r="AB54" s="90">
        <f>(VLOOKUP($A53,'RevPAR Raw Data'!$B$6:$BE$43,'RevPAR Raw Data'!X$1,FALSE))/100</f>
        <v>1.78085577069085E-2</v>
      </c>
      <c r="AC54" s="90">
        <f>(VLOOKUP($A53,'RevPAR Raw Data'!$B$6:$BE$43,'RevPAR Raw Data'!Y$1,FALSE))/100</f>
        <v>0.156923615007932</v>
      </c>
      <c r="AD54" s="91">
        <f>(VLOOKUP($A53,'RevPAR Raw Data'!$B$6:$BE$43,'RevPAR Raw Data'!AA$1,FALSE))/100</f>
        <v>-6.8890866811156595E-2</v>
      </c>
      <c r="AE54" s="91">
        <f>(VLOOKUP($A53,'RevPAR Raw Data'!$B$6:$BE$43,'RevPAR Raw Data'!AB$1,FALSE))/100</f>
        <v>-0.22757763539334502</v>
      </c>
      <c r="AF54" s="90">
        <f>(VLOOKUP($A53,'RevPAR Raw Data'!$B$6:$BE$43,'RevPAR Raw Data'!AC$1,FALSE))/100</f>
        <v>-0.15066274818782799</v>
      </c>
      <c r="AG54" s="92">
        <f>(VLOOKUP($A53,'RevPAR Raw Data'!$B$6:$BE$43,'RevPAR Raw Data'!AE$1,FALSE))/100</f>
        <v>5.9202881993461E-2</v>
      </c>
    </row>
    <row r="55" spans="1:33" x14ac:dyDescent="0.25">
      <c r="A55" s="139"/>
      <c r="B55" s="117"/>
      <c r="C55" s="118"/>
      <c r="D55" s="118"/>
      <c r="E55" s="118"/>
      <c r="F55" s="118"/>
      <c r="G55" s="119"/>
      <c r="H55" s="99"/>
      <c r="I55" s="99"/>
      <c r="J55" s="119"/>
      <c r="K55" s="120"/>
      <c r="M55" s="121"/>
      <c r="N55" s="122"/>
      <c r="O55" s="122"/>
      <c r="P55" s="122"/>
      <c r="Q55" s="122"/>
      <c r="R55" s="123"/>
      <c r="S55" s="122"/>
      <c r="T55" s="122"/>
      <c r="U55" s="123"/>
      <c r="V55" s="124"/>
      <c r="X55" s="121"/>
      <c r="Y55" s="122"/>
      <c r="Z55" s="122"/>
      <c r="AA55" s="122"/>
      <c r="AB55" s="122"/>
      <c r="AC55" s="123"/>
      <c r="AD55" s="122"/>
      <c r="AE55" s="122"/>
      <c r="AF55" s="123"/>
      <c r="AG55" s="124"/>
    </row>
    <row r="56" spans="1:33" x14ac:dyDescent="0.25">
      <c r="A56" s="116" t="s">
        <v>82</v>
      </c>
      <c r="B56" s="117">
        <f>(VLOOKUP($A56,'Occupancy Raw Data'!$B$8:$BE$45,'Occupancy Raw Data'!G$3,FALSE))/100</f>
        <v>0.49596719070403206</v>
      </c>
      <c r="C56" s="118">
        <f>(VLOOKUP($A56,'Occupancy Raw Data'!$B$8:$BE$45,'Occupancy Raw Data'!H$3,FALSE))/100</f>
        <v>0.64593301435406603</v>
      </c>
      <c r="D56" s="118">
        <f>(VLOOKUP($A56,'Occupancy Raw Data'!$B$8:$BE$45,'Occupancy Raw Data'!I$3,FALSE))/100</f>
        <v>0.69391660970608304</v>
      </c>
      <c r="E56" s="118">
        <f>(VLOOKUP($A56,'Occupancy Raw Data'!$B$8:$BE$45,'Occupancy Raw Data'!J$3,FALSE))/100</f>
        <v>0.61763499658236498</v>
      </c>
      <c r="F56" s="118">
        <f>(VLOOKUP($A56,'Occupancy Raw Data'!$B$8:$BE$45,'Occupancy Raw Data'!K$3,FALSE))/100</f>
        <v>0.56500341763499595</v>
      </c>
      <c r="G56" s="118">
        <f>(VLOOKUP($A56,'Occupancy Raw Data'!$B$8:$BE$45,'Occupancy Raw Data'!L$3,FALSE))/100</f>
        <v>0.60369104579630806</v>
      </c>
      <c r="H56" s="99">
        <f>(VLOOKUP($A56,'Occupancy Raw Data'!$B$8:$BE$45,'Occupancy Raw Data'!N$3,FALSE))/100</f>
        <v>0.58127136021872805</v>
      </c>
      <c r="I56" s="99">
        <f>(VLOOKUP($A56,'Occupancy Raw Data'!$B$8:$BE$45,'Occupancy Raw Data'!O$3,FALSE))/100</f>
        <v>0.50922761449077203</v>
      </c>
      <c r="J56" s="118">
        <f>(VLOOKUP($A56,'Occupancy Raw Data'!$B$8:$BE$45,'Occupancy Raw Data'!P$3,FALSE))/100</f>
        <v>0.54524948735474998</v>
      </c>
      <c r="K56" s="141">
        <f>(VLOOKUP($A56,'Occupancy Raw Data'!$B$8:$BE$45,'Occupancy Raw Data'!R$3,FALSE))/100</f>
        <v>0.58699345767014899</v>
      </c>
      <c r="M56" s="121">
        <f>VLOOKUP($A56,'ADR Raw Data'!$B$6:$BE$43,'ADR Raw Data'!G$1,FALSE)</f>
        <v>115.202907938257</v>
      </c>
      <c r="N56" s="122">
        <f>VLOOKUP($A56,'ADR Raw Data'!$B$6:$BE$43,'ADR Raw Data'!H$1,FALSE)</f>
        <v>130.75557460317401</v>
      </c>
      <c r="O56" s="122">
        <f>VLOOKUP($A56,'ADR Raw Data'!$B$6:$BE$43,'ADR Raw Data'!I$1,FALSE)</f>
        <v>130.220565405831</v>
      </c>
      <c r="P56" s="122">
        <f>VLOOKUP($A56,'ADR Raw Data'!$B$6:$BE$43,'ADR Raw Data'!J$1,FALSE)</f>
        <v>119.44964586099999</v>
      </c>
      <c r="Q56" s="122">
        <f>VLOOKUP($A56,'ADR Raw Data'!$B$6:$BE$43,'ADR Raw Data'!K$1,FALSE)</f>
        <v>117.537894991531</v>
      </c>
      <c r="R56" s="123">
        <f>VLOOKUP($A56,'ADR Raw Data'!$B$6:$BE$43,'ADR Raw Data'!L$1,FALSE)</f>
        <v>123.28955842391299</v>
      </c>
      <c r="S56" s="122">
        <f>VLOOKUP($A56,'ADR Raw Data'!$B$6:$BE$43,'ADR Raw Data'!N$1,FALSE)</f>
        <v>135.22884289746</v>
      </c>
      <c r="T56" s="122">
        <f>VLOOKUP($A56,'ADR Raw Data'!$B$6:$BE$43,'ADR Raw Data'!O$1,FALSE)</f>
        <v>132.390080536912</v>
      </c>
      <c r="U56" s="123">
        <f>VLOOKUP($A56,'ADR Raw Data'!$B$6:$BE$43,'ADR Raw Data'!P$1,FALSE)</f>
        <v>133.90323304500399</v>
      </c>
      <c r="V56" s="124">
        <f>VLOOKUP($A56,'ADR Raw Data'!$B$6:$BE$43,'ADR Raw Data'!R$1,FALSE)</f>
        <v>126.10638253984</v>
      </c>
      <c r="X56" s="121">
        <f>VLOOKUP($A56,'RevPAR Raw Data'!$B$6:$BE$43,'RevPAR Raw Data'!G$1,FALSE)</f>
        <v>57.136862611073099</v>
      </c>
      <c r="Y56" s="122">
        <f>VLOOKUP($A56,'RevPAR Raw Data'!$B$6:$BE$43,'RevPAR Raw Data'!H$1,FALSE)</f>
        <v>84.4593424470266</v>
      </c>
      <c r="Z56" s="122">
        <f>VLOOKUP($A56,'RevPAR Raw Data'!$B$6:$BE$43,'RevPAR Raw Data'!I$1,FALSE)</f>
        <v>90.362213260423701</v>
      </c>
      <c r="AA56" s="122">
        <f>VLOOKUP($A56,'RevPAR Raw Data'!$B$6:$BE$43,'RevPAR Raw Data'!J$1,FALSE)</f>
        <v>73.7762816131237</v>
      </c>
      <c r="AB56" s="122">
        <f>VLOOKUP($A56,'RevPAR Raw Data'!$B$6:$BE$43,'RevPAR Raw Data'!K$1,FALSE)</f>
        <v>66.409312371838595</v>
      </c>
      <c r="AC56" s="123">
        <f>VLOOKUP($A56,'RevPAR Raw Data'!$B$6:$BE$43,'RevPAR Raw Data'!L$1,FALSE)</f>
        <v>74.428802460697099</v>
      </c>
      <c r="AD56" s="122">
        <f>VLOOKUP($A56,'RevPAR Raw Data'!$B$6:$BE$43,'RevPAR Raw Data'!N$1,FALSE)</f>
        <v>78.604653451811302</v>
      </c>
      <c r="AE56" s="122">
        <f>VLOOKUP($A56,'RevPAR Raw Data'!$B$6:$BE$43,'RevPAR Raw Data'!O$1,FALSE)</f>
        <v>67.416684894053304</v>
      </c>
      <c r="AF56" s="123">
        <f>VLOOKUP($A56,'RevPAR Raw Data'!$B$6:$BE$43,'RevPAR Raw Data'!P$1,FALSE)</f>
        <v>73.010669172932296</v>
      </c>
      <c r="AG56" s="124">
        <f>VLOOKUP($A56,'RevPAR Raw Data'!$B$6:$BE$43,'RevPAR Raw Data'!R$1,FALSE)</f>
        <v>74.023621521335798</v>
      </c>
    </row>
    <row r="57" spans="1:33" ht="16" thickBot="1" x14ac:dyDescent="0.3">
      <c r="A57" s="105" t="s">
        <v>122</v>
      </c>
      <c r="B57" s="95">
        <f>(VLOOKUP($A56,'Occupancy Raw Data'!$B$8:$BE$51,'Occupancy Raw Data'!T$3,FALSE))/100</f>
        <v>8.6787347806480689E-2</v>
      </c>
      <c r="C57" s="96">
        <f>(VLOOKUP($A56,'Occupancy Raw Data'!$B$8:$BE$51,'Occupancy Raw Data'!U$3,FALSE))/100</f>
        <v>1.0160802749393601E-2</v>
      </c>
      <c r="D57" s="96">
        <f>(VLOOKUP($A56,'Occupancy Raw Data'!$B$8:$BE$51,'Occupancy Raw Data'!V$3,FALSE))/100</f>
        <v>3.6532507739937999E-2</v>
      </c>
      <c r="E57" s="96">
        <f>(VLOOKUP($A56,'Occupancy Raw Data'!$B$8:$BE$51,'Occupancy Raw Data'!W$3,FALSE))/100</f>
        <v>-3.2191638834504196E-2</v>
      </c>
      <c r="F57" s="96">
        <f>(VLOOKUP($A56,'Occupancy Raw Data'!$B$8:$BE$51,'Occupancy Raw Data'!X$3,FALSE))/100</f>
        <v>-0.17259928963513002</v>
      </c>
      <c r="G57" s="96">
        <f>(VLOOKUP($A56,'Occupancy Raw Data'!$B$8:$BE$51,'Occupancy Raw Data'!Y$3,FALSE))/100</f>
        <v>-2.1982810970687199E-2</v>
      </c>
      <c r="H57" s="97">
        <f>(VLOOKUP($A56,'Occupancy Raw Data'!$B$8:$BE$51,'Occupancy Raw Data'!AA$3,FALSE))/100</f>
        <v>-0.278598923652284</v>
      </c>
      <c r="I57" s="97">
        <f>(VLOOKUP($A56,'Occupancy Raw Data'!$B$8:$BE$51,'Occupancy Raw Data'!AB$3,FALSE))/100</f>
        <v>-0.35584191002147597</v>
      </c>
      <c r="J57" s="96">
        <f>(VLOOKUP($A56,'Occupancy Raw Data'!$B$8:$BE$51,'Occupancy Raw Data'!AC$3,FALSE))/100</f>
        <v>-0.31685214260390704</v>
      </c>
      <c r="K57" s="98">
        <f>(VLOOKUP($A56,'Occupancy Raw Data'!$B$8:$BE$51,'Occupancy Raw Data'!AE$3,FALSE))/100</f>
        <v>-0.12250324905667399</v>
      </c>
      <c r="M57" s="95">
        <f>(VLOOKUP($A56,'ADR Raw Data'!$B$6:$BE$49,'ADR Raw Data'!T$1,FALSE))/100</f>
        <v>0.11866563004613101</v>
      </c>
      <c r="N57" s="96">
        <f>(VLOOKUP($A56,'ADR Raw Data'!$B$6:$BE$49,'ADR Raw Data'!U$1,FALSE))/100</f>
        <v>0.10524100579486401</v>
      </c>
      <c r="O57" s="96">
        <f>(VLOOKUP($A56,'ADR Raw Data'!$B$6:$BE$49,'ADR Raw Data'!V$1,FALSE))/100</f>
        <v>8.5749999635731891E-2</v>
      </c>
      <c r="P57" s="96">
        <f>(VLOOKUP($A56,'ADR Raw Data'!$B$6:$BE$49,'ADR Raw Data'!W$1,FALSE))/100</f>
        <v>3.8729374418654101E-2</v>
      </c>
      <c r="Q57" s="96">
        <f>(VLOOKUP($A56,'ADR Raw Data'!$B$6:$BE$49,'ADR Raw Data'!X$1,FALSE))/100</f>
        <v>-5.4831227196986E-2</v>
      </c>
      <c r="R57" s="96">
        <f>(VLOOKUP($A56,'ADR Raw Data'!$B$6:$BE$49,'ADR Raw Data'!Y$1,FALSE))/100</f>
        <v>5.33265467858796E-2</v>
      </c>
      <c r="S57" s="97">
        <f>(VLOOKUP($A56,'ADR Raw Data'!$B$6:$BE$49,'ADR Raw Data'!AA$1,FALSE))/100</f>
        <v>-5.4584913520508802E-2</v>
      </c>
      <c r="T57" s="97">
        <f>(VLOOKUP($A56,'ADR Raw Data'!$B$6:$BE$49,'ADR Raw Data'!AB$1,FALSE))/100</f>
        <v>-6.8687746821601794E-2</v>
      </c>
      <c r="U57" s="96">
        <f>(VLOOKUP($A56,'ADR Raw Data'!$B$6:$BE$49,'ADR Raw Data'!AC$1,FALSE))/100</f>
        <v>-6.0984610875719998E-2</v>
      </c>
      <c r="V57" s="98">
        <f>(VLOOKUP($A56,'ADR Raw Data'!$B$6:$BE$49,'ADR Raw Data'!AE$1,FALSE))/100</f>
        <v>2.7673023161726802E-3</v>
      </c>
      <c r="X57" s="95">
        <f>(VLOOKUP($A56,'RevPAR Raw Data'!$B$6:$BE$43,'RevPAR Raw Data'!T$1,FALSE))/100</f>
        <v>0.215751653160101</v>
      </c>
      <c r="Y57" s="96">
        <f>(VLOOKUP($A56,'RevPAR Raw Data'!$B$6:$BE$43,'RevPAR Raw Data'!U$1,FALSE))/100</f>
        <v>0.116471141645287</v>
      </c>
      <c r="Z57" s="96">
        <f>(VLOOKUP($A56,'RevPAR Raw Data'!$B$6:$BE$43,'RevPAR Raw Data'!V$1,FALSE))/100</f>
        <v>0.125415169901062</v>
      </c>
      <c r="AA57" s="96">
        <f>(VLOOKUP($A56,'RevPAR Raw Data'!$B$6:$BE$43,'RevPAR Raw Data'!W$1,FALSE))/100</f>
        <v>5.2909735505783598E-3</v>
      </c>
      <c r="AB57" s="96">
        <f>(VLOOKUP($A56,'RevPAR Raw Data'!$B$6:$BE$43,'RevPAR Raw Data'!X$1,FALSE))/100</f>
        <v>-0.21796668596809401</v>
      </c>
      <c r="AC57" s="96">
        <f>(VLOOKUP($A56,'RevPAR Raw Data'!$B$6:$BE$43,'RevPAR Raw Data'!Y$1,FALSE))/100</f>
        <v>3.0171468417478899E-2</v>
      </c>
      <c r="AD57" s="97">
        <f>(VLOOKUP($A56,'RevPAR Raw Data'!$B$6:$BE$43,'RevPAR Raw Data'!AA$1,FALSE))/100</f>
        <v>-0.31797653901832601</v>
      </c>
      <c r="AE57" s="97">
        <f>(VLOOKUP($A56,'RevPAR Raw Data'!$B$6:$BE$43,'RevPAR Raw Data'!AB$1,FALSE))/100</f>
        <v>-0.400087677819007</v>
      </c>
      <c r="AF57" s="96">
        <f>(VLOOKUP($A56,'RevPAR Raw Data'!$B$6:$BE$43,'RevPAR Raw Data'!AC$1,FALSE))/100</f>
        <v>-0.35851364885778897</v>
      </c>
      <c r="AG57" s="98">
        <f>(VLOOKUP($A56,'RevPAR Raw Data'!$B$6:$BE$43,'RevPAR Raw Data'!AE$1,FALSE))/100</f>
        <v>-0.120074950265355</v>
      </c>
    </row>
    <row r="58" spans="1:33" x14ac:dyDescent="0.25">
      <c r="A58" s="155" t="s">
        <v>124</v>
      </c>
      <c r="B58" s="130"/>
      <c r="C58" s="131"/>
      <c r="D58" s="131"/>
      <c r="E58" s="131"/>
      <c r="F58" s="131"/>
      <c r="G58" s="132"/>
      <c r="H58" s="131"/>
      <c r="I58" s="131"/>
      <c r="J58" s="132"/>
      <c r="K58" s="133"/>
      <c r="M58" s="130"/>
      <c r="N58" s="131"/>
      <c r="O58" s="131"/>
      <c r="P58" s="131"/>
      <c r="Q58" s="131"/>
      <c r="R58" s="132"/>
      <c r="S58" s="131"/>
      <c r="T58" s="131"/>
      <c r="U58" s="132"/>
      <c r="V58" s="133"/>
      <c r="X58" s="130"/>
      <c r="Y58" s="131"/>
      <c r="Z58" s="131"/>
      <c r="AA58" s="131"/>
      <c r="AB58" s="131"/>
      <c r="AC58" s="132"/>
      <c r="AD58" s="131"/>
      <c r="AE58" s="131"/>
      <c r="AF58" s="132"/>
      <c r="AG58" s="133"/>
    </row>
    <row r="59" spans="1:33" x14ac:dyDescent="0.25">
      <c r="A59" s="134" t="s">
        <v>83</v>
      </c>
      <c r="B59" s="117">
        <f>(VLOOKUP($A59,'Occupancy Raw Data'!$B$8:$BE$45,'Occupancy Raw Data'!G$3,FALSE))/100</f>
        <v>0.56236951525465306</v>
      </c>
      <c r="C59" s="118">
        <f>(VLOOKUP($A59,'Occupancy Raw Data'!$B$8:$BE$45,'Occupancy Raw Data'!H$3,FALSE))/100</f>
        <v>0.67260829137353195</v>
      </c>
      <c r="D59" s="118">
        <f>(VLOOKUP($A59,'Occupancy Raw Data'!$B$8:$BE$45,'Occupancy Raw Data'!I$3,FALSE))/100</f>
        <v>0.72378462780048691</v>
      </c>
      <c r="E59" s="118">
        <f>(VLOOKUP($A59,'Occupancy Raw Data'!$B$8:$BE$45,'Occupancy Raw Data'!J$3,FALSE))/100</f>
        <v>0.69435428691731405</v>
      </c>
      <c r="F59" s="118">
        <f>(VLOOKUP($A59,'Occupancy Raw Data'!$B$8:$BE$45,'Occupancy Raw Data'!K$3,FALSE))/100</f>
        <v>0.63251986876962696</v>
      </c>
      <c r="G59" s="119">
        <f>(VLOOKUP($A59,'Occupancy Raw Data'!$B$8:$BE$45,'Occupancy Raw Data'!L$3,FALSE))/100</f>
        <v>0.65712731802312307</v>
      </c>
      <c r="H59" s="99">
        <f>(VLOOKUP($A59,'Occupancy Raw Data'!$B$8:$BE$45,'Occupancy Raw Data'!N$3,FALSE))/100</f>
        <v>0.68031018088036599</v>
      </c>
      <c r="I59" s="99">
        <f>(VLOOKUP($A59,'Occupancy Raw Data'!$B$8:$BE$45,'Occupancy Raw Data'!O$3,FALSE))/100</f>
        <v>0.64709029982982103</v>
      </c>
      <c r="J59" s="119">
        <f>(VLOOKUP($A59,'Occupancy Raw Data'!$B$8:$BE$45,'Occupancy Raw Data'!P$3,FALSE))/100</f>
        <v>0.66370024035509301</v>
      </c>
      <c r="K59" s="120">
        <f>(VLOOKUP($A59,'Occupancy Raw Data'!$B$8:$BE$45,'Occupancy Raw Data'!R$3,FALSE))/100</f>
        <v>0.65900529583225709</v>
      </c>
      <c r="M59" s="121">
        <f>VLOOKUP($A59,'ADR Raw Data'!$B$6:$BE$43,'ADR Raw Data'!G$1,FALSE)</f>
        <v>168.2400517868</v>
      </c>
      <c r="N59" s="122">
        <f>VLOOKUP($A59,'ADR Raw Data'!$B$6:$BE$43,'ADR Raw Data'!H$1,FALSE)</f>
        <v>191.82589441285401</v>
      </c>
      <c r="O59" s="122">
        <f>VLOOKUP($A59,'ADR Raw Data'!$B$6:$BE$43,'ADR Raw Data'!I$1,FALSE)</f>
        <v>199.287274875772</v>
      </c>
      <c r="P59" s="122">
        <f>VLOOKUP($A59,'ADR Raw Data'!$B$6:$BE$43,'ADR Raw Data'!J$1,FALSE)</f>
        <v>191.57551803423601</v>
      </c>
      <c r="Q59" s="122">
        <f>VLOOKUP($A59,'ADR Raw Data'!$B$6:$BE$43,'ADR Raw Data'!K$1,FALSE)</f>
        <v>165.57088952375599</v>
      </c>
      <c r="R59" s="123">
        <f>VLOOKUP($A59,'ADR Raw Data'!$B$6:$BE$43,'ADR Raw Data'!L$1,FALSE)</f>
        <v>184.32531183588</v>
      </c>
      <c r="S59" s="122">
        <f>VLOOKUP($A59,'ADR Raw Data'!$B$6:$BE$43,'ADR Raw Data'!N$1,FALSE)</f>
        <v>160.53809706784901</v>
      </c>
      <c r="T59" s="122">
        <f>VLOOKUP($A59,'ADR Raw Data'!$B$6:$BE$43,'ADR Raw Data'!O$1,FALSE)</f>
        <v>158.14981075548599</v>
      </c>
      <c r="U59" s="123">
        <f>VLOOKUP($A59,'ADR Raw Data'!$B$6:$BE$43,'ADR Raw Data'!P$1,FALSE)</f>
        <v>159.37383885911399</v>
      </c>
      <c r="V59" s="124">
        <f>VLOOKUP($A59,'ADR Raw Data'!$B$6:$BE$43,'ADR Raw Data'!R$1,FALSE)</f>
        <v>177.145530551821</v>
      </c>
      <c r="X59" s="121">
        <f>VLOOKUP($A59,'RevPAR Raw Data'!$B$6:$BE$43,'RevPAR Raw Data'!G$1,FALSE)</f>
        <v>94.613076369760805</v>
      </c>
      <c r="Y59" s="122">
        <f>VLOOKUP($A59,'RevPAR Raw Data'!$B$6:$BE$43,'RevPAR Raw Data'!H$1,FALSE)</f>
        <v>129.023687082229</v>
      </c>
      <c r="Z59" s="122">
        <f>VLOOKUP($A59,'RevPAR Raw Data'!$B$6:$BE$43,'RevPAR Raw Data'!I$1,FALSE)</f>
        <v>144.24106607133399</v>
      </c>
      <c r="AA59" s="122">
        <f>VLOOKUP($A59,'RevPAR Raw Data'!$B$6:$BE$43,'RevPAR Raw Data'!J$1,FALSE)</f>
        <v>133.02128221547699</v>
      </c>
      <c r="AB59" s="122">
        <f>VLOOKUP($A59,'RevPAR Raw Data'!$B$6:$BE$43,'RevPAR Raw Data'!K$1,FALSE)</f>
        <v>104.726877313637</v>
      </c>
      <c r="AC59" s="123">
        <f>VLOOKUP($A59,'RevPAR Raw Data'!$B$6:$BE$43,'RevPAR Raw Data'!L$1,FALSE)</f>
        <v>121.12519781048699</v>
      </c>
      <c r="AD59" s="122">
        <f>VLOOKUP($A59,'RevPAR Raw Data'!$B$6:$BE$43,'RevPAR Raw Data'!N$1,FALSE)</f>
        <v>109.215701854418</v>
      </c>
      <c r="AE59" s="122">
        <f>VLOOKUP($A59,'RevPAR Raw Data'!$B$6:$BE$43,'RevPAR Raw Data'!O$1,FALSE)</f>
        <v>102.337208459797</v>
      </c>
      <c r="AF59" s="123">
        <f>VLOOKUP($A59,'RevPAR Raw Data'!$B$6:$BE$43,'RevPAR Raw Data'!P$1,FALSE)</f>
        <v>105.776455157108</v>
      </c>
      <c r="AG59" s="124">
        <f>VLOOKUP($A59,'RevPAR Raw Data'!$B$6:$BE$43,'RevPAR Raw Data'!R$1,FALSE)</f>
        <v>116.73984276666501</v>
      </c>
    </row>
    <row r="60" spans="1:33" x14ac:dyDescent="0.25">
      <c r="A60" s="101" t="s">
        <v>122</v>
      </c>
      <c r="B60" s="89">
        <f>(VLOOKUP($A59,'Occupancy Raw Data'!$B$8:$BE$51,'Occupancy Raw Data'!T$3,FALSE))/100</f>
        <v>-9.5519187385589302E-2</v>
      </c>
      <c r="C60" s="90">
        <f>(VLOOKUP($A59,'Occupancy Raw Data'!$B$8:$BE$51,'Occupancy Raw Data'!U$3,FALSE))/100</f>
        <v>-0.19087399926169599</v>
      </c>
      <c r="D60" s="90">
        <f>(VLOOKUP($A59,'Occupancy Raw Data'!$B$8:$BE$51,'Occupancy Raw Data'!V$3,FALSE))/100</f>
        <v>-0.202928775813076</v>
      </c>
      <c r="E60" s="90">
        <f>(VLOOKUP($A59,'Occupancy Raw Data'!$B$8:$BE$51,'Occupancy Raw Data'!W$3,FALSE))/100</f>
        <v>-0.23625889281955398</v>
      </c>
      <c r="F60" s="90">
        <f>(VLOOKUP($A59,'Occupancy Raw Data'!$B$8:$BE$51,'Occupancy Raw Data'!X$3,FALSE))/100</f>
        <v>-0.23646431838828899</v>
      </c>
      <c r="G60" s="90">
        <f>(VLOOKUP($A59,'Occupancy Raw Data'!$B$8:$BE$51,'Occupancy Raw Data'!Y$3,FALSE))/100</f>
        <v>-0.198361268758242</v>
      </c>
      <c r="H60" s="91">
        <f>(VLOOKUP($A59,'Occupancy Raw Data'!$B$8:$BE$51,'Occupancy Raw Data'!AA$3,FALSE))/100</f>
        <v>-0.13440602965098999</v>
      </c>
      <c r="I60" s="91">
        <f>(VLOOKUP($A59,'Occupancy Raw Data'!$B$8:$BE$51,'Occupancy Raw Data'!AB$3,FALSE))/100</f>
        <v>-0.16662658176153802</v>
      </c>
      <c r="J60" s="90">
        <f>(VLOOKUP($A59,'Occupancy Raw Data'!$B$8:$BE$51,'Occupancy Raw Data'!AC$3,FALSE))/100</f>
        <v>-0.15041860716991201</v>
      </c>
      <c r="K60" s="92">
        <f>(VLOOKUP($A59,'Occupancy Raw Data'!$B$8:$BE$51,'Occupancy Raw Data'!AE$3,FALSE))/100</f>
        <v>-0.18512941118331799</v>
      </c>
      <c r="M60" s="89">
        <f>(VLOOKUP($A59,'ADR Raw Data'!$B$6:$BE$49,'ADR Raw Data'!T$1,FALSE))/100</f>
        <v>-0.163132422932247</v>
      </c>
      <c r="N60" s="90">
        <f>(VLOOKUP($A59,'ADR Raw Data'!$B$6:$BE$49,'ADR Raw Data'!U$1,FALSE))/100</f>
        <v>-0.203514860371973</v>
      </c>
      <c r="O60" s="90">
        <f>(VLOOKUP($A59,'ADR Raw Data'!$B$6:$BE$49,'ADR Raw Data'!V$1,FALSE))/100</f>
        <v>-0.24860187221070199</v>
      </c>
      <c r="P60" s="90">
        <f>(VLOOKUP($A59,'ADR Raw Data'!$B$6:$BE$49,'ADR Raw Data'!W$1,FALSE))/100</f>
        <v>-0.27451807425700403</v>
      </c>
      <c r="Q60" s="90">
        <f>(VLOOKUP($A59,'ADR Raw Data'!$B$6:$BE$49,'ADR Raw Data'!X$1,FALSE))/100</f>
        <v>-0.28142734848760503</v>
      </c>
      <c r="R60" s="90">
        <f>(VLOOKUP($A59,'ADR Raw Data'!$B$6:$BE$49,'ADR Raw Data'!Y$1,FALSE))/100</f>
        <v>-0.242235669414333</v>
      </c>
      <c r="S60" s="91">
        <f>(VLOOKUP($A59,'ADR Raw Data'!$B$6:$BE$49,'ADR Raw Data'!AA$1,FALSE))/100</f>
        <v>-0.17680524849522899</v>
      </c>
      <c r="T60" s="91">
        <f>(VLOOKUP($A59,'ADR Raw Data'!$B$6:$BE$49,'ADR Raw Data'!AB$1,FALSE))/100</f>
        <v>-0.14228712189982098</v>
      </c>
      <c r="U60" s="90">
        <f>(VLOOKUP($A59,'ADR Raw Data'!$B$6:$BE$49,'ADR Raw Data'!AC$1,FALSE))/100</f>
        <v>-0.16001509757823701</v>
      </c>
      <c r="V60" s="92">
        <f>(VLOOKUP($A59,'ADR Raw Data'!$B$6:$BE$49,'ADR Raw Data'!AE$1,FALSE))/100</f>
        <v>-0.22467533072924098</v>
      </c>
      <c r="X60" s="89">
        <f>(VLOOKUP($A59,'RevPAR Raw Data'!$B$6:$BE$43,'RevPAR Raw Data'!T$1,FALSE))/100</f>
        <v>-0.243069333843106</v>
      </c>
      <c r="Y60" s="90">
        <f>(VLOOKUP($A59,'RevPAR Raw Data'!$B$6:$BE$43,'RevPAR Raw Data'!U$1,FALSE))/100</f>
        <v>-0.35554316432528504</v>
      </c>
      <c r="Z60" s="90">
        <f>(VLOOKUP($A59,'RevPAR Raw Data'!$B$6:$BE$43,'RevPAR Raw Data'!V$1,FALSE))/100</f>
        <v>-0.40108217443122102</v>
      </c>
      <c r="AA60" s="90">
        <f>(VLOOKUP($A59,'RevPAR Raw Data'!$B$6:$BE$43,'RevPAR Raw Data'!W$1,FALSE))/100</f>
        <v>-0.445919630793643</v>
      </c>
      <c r="AB60" s="90">
        <f>(VLOOKUP($A59,'RevPAR Raw Data'!$B$6:$BE$43,'RevPAR Raw Data'!X$1,FALSE))/100</f>
        <v>-0.451344140739949</v>
      </c>
      <c r="AC60" s="90">
        <f>(VLOOKUP($A59,'RevPAR Raw Data'!$B$6:$BE$43,'RevPAR Raw Data'!Y$1,FALSE))/100</f>
        <v>-0.39254676344904604</v>
      </c>
      <c r="AD60" s="91">
        <f>(VLOOKUP($A59,'RevPAR Raw Data'!$B$6:$BE$43,'RevPAR Raw Data'!AA$1,FALSE))/100</f>
        <v>-0.28744758667451903</v>
      </c>
      <c r="AE60" s="91">
        <f>(VLOOKUP($A59,'RevPAR Raw Data'!$B$6:$BE$43,'RevPAR Raw Data'!AB$1,FALSE))/100</f>
        <v>-0.285204886910504</v>
      </c>
      <c r="AF60" s="90">
        <f>(VLOOKUP($A59,'RevPAR Raw Data'!$B$6:$BE$43,'RevPAR Raw Data'!AC$1,FALSE))/100</f>
        <v>-0.28636445664427301</v>
      </c>
      <c r="AG60" s="92">
        <f>(VLOOKUP($A59,'RevPAR Raw Data'!$B$6:$BE$43,'RevPAR Raw Data'!AE$1,FALSE))/100</f>
        <v>-0.36821073022723799</v>
      </c>
    </row>
    <row r="61" spans="1:33" x14ac:dyDescent="0.25">
      <c r="A61" s="139"/>
      <c r="B61" s="117"/>
      <c r="C61" s="118"/>
      <c r="D61" s="118"/>
      <c r="E61" s="118"/>
      <c r="F61" s="118"/>
      <c r="G61" s="118"/>
      <c r="H61" s="99"/>
      <c r="I61" s="99"/>
      <c r="J61" s="118"/>
      <c r="K61" s="141"/>
      <c r="M61" s="121"/>
      <c r="N61" s="122"/>
      <c r="O61" s="122"/>
      <c r="P61" s="122"/>
      <c r="Q61" s="122"/>
      <c r="R61" s="123"/>
      <c r="S61" s="122"/>
      <c r="T61" s="122"/>
      <c r="U61" s="123"/>
      <c r="V61" s="124"/>
      <c r="X61" s="121"/>
      <c r="Y61" s="122"/>
      <c r="Z61" s="122"/>
      <c r="AA61" s="122"/>
      <c r="AB61" s="122"/>
      <c r="AC61" s="123"/>
      <c r="AD61" s="122"/>
      <c r="AE61" s="122"/>
      <c r="AF61" s="123"/>
      <c r="AG61" s="124"/>
    </row>
    <row r="62" spans="1:33" x14ac:dyDescent="0.25">
      <c r="A62" s="116" t="s">
        <v>84</v>
      </c>
      <c r="B62" s="117">
        <f>(VLOOKUP($A62,'Occupancy Raw Data'!$B$8:$BE$45,'Occupancy Raw Data'!G$3,FALSE))/100</f>
        <v>0.55759881631790298</v>
      </c>
      <c r="C62" s="118">
        <f>(VLOOKUP($A62,'Occupancy Raw Data'!$B$8:$BE$45,'Occupancy Raw Data'!H$3,FALSE))/100</f>
        <v>0.65789473684210509</v>
      </c>
      <c r="D62" s="118">
        <f>(VLOOKUP($A62,'Occupancy Raw Data'!$B$8:$BE$45,'Occupancy Raw Data'!I$3,FALSE))/100</f>
        <v>0.70809554005495601</v>
      </c>
      <c r="E62" s="118">
        <f>(VLOOKUP($A62,'Occupancy Raw Data'!$B$8:$BE$45,'Occupancy Raw Data'!J$3,FALSE))/100</f>
        <v>0.69435637285986007</v>
      </c>
      <c r="F62" s="118">
        <f>(VLOOKUP($A62,'Occupancy Raw Data'!$B$8:$BE$45,'Occupancy Raw Data'!K$3,FALSE))/100</f>
        <v>0.62682308180088697</v>
      </c>
      <c r="G62" s="119">
        <f>(VLOOKUP($A62,'Occupancy Raw Data'!$B$8:$BE$45,'Occupancy Raw Data'!L$3,FALSE))/100</f>
        <v>0.64895370957514198</v>
      </c>
      <c r="H62" s="99">
        <f>(VLOOKUP($A62,'Occupancy Raw Data'!$B$8:$BE$45,'Occupancy Raw Data'!N$3,FALSE))/100</f>
        <v>0.66761783978017308</v>
      </c>
      <c r="I62" s="99">
        <f>(VLOOKUP($A62,'Occupancy Raw Data'!$B$8:$BE$45,'Occupancy Raw Data'!O$3,FALSE))/100</f>
        <v>0.61699429296131791</v>
      </c>
      <c r="J62" s="119">
        <f>(VLOOKUP($A62,'Occupancy Raw Data'!$B$8:$BE$45,'Occupancy Raw Data'!P$3,FALSE))/100</f>
        <v>0.64230606637074605</v>
      </c>
      <c r="K62" s="120">
        <f>(VLOOKUP($A62,'Occupancy Raw Data'!$B$8:$BE$45,'Occupancy Raw Data'!R$3,FALSE))/100</f>
        <v>0.64705438294531503</v>
      </c>
      <c r="M62" s="121">
        <f>VLOOKUP($A62,'ADR Raw Data'!$B$6:$BE$43,'ADR Raw Data'!G$1,FALSE)</f>
        <v>181.23393290371399</v>
      </c>
      <c r="N62" s="122">
        <f>VLOOKUP($A62,'ADR Raw Data'!$B$6:$BE$43,'ADR Raw Data'!H$1,FALSE)</f>
        <v>209.485638554216</v>
      </c>
      <c r="O62" s="122">
        <f>VLOOKUP($A62,'ADR Raw Data'!$B$6:$BE$43,'ADR Raw Data'!I$1,FALSE)</f>
        <v>215.26725970149201</v>
      </c>
      <c r="P62" s="122">
        <f>VLOOKUP($A62,'ADR Raw Data'!$B$6:$BE$43,'ADR Raw Data'!J$1,FALSE)</f>
        <v>213.64043226788399</v>
      </c>
      <c r="Q62" s="122">
        <f>VLOOKUP($A62,'ADR Raw Data'!$B$6:$BE$43,'ADR Raw Data'!K$1,FALSE)</f>
        <v>171.886745911313</v>
      </c>
      <c r="R62" s="123">
        <f>VLOOKUP($A62,'ADR Raw Data'!$B$6:$BE$43,'ADR Raw Data'!L$1,FALSE)</f>
        <v>199.518171454628</v>
      </c>
      <c r="S62" s="122">
        <f>VLOOKUP($A62,'ADR Raw Data'!$B$6:$BE$43,'ADR Raw Data'!N$1,FALSE)</f>
        <v>147.038062371378</v>
      </c>
      <c r="T62" s="122">
        <f>VLOOKUP($A62,'ADR Raw Data'!$B$6:$BE$43,'ADR Raw Data'!O$1,FALSE)</f>
        <v>141.21128982528199</v>
      </c>
      <c r="U62" s="123">
        <f>VLOOKUP($A62,'ADR Raw Data'!$B$6:$BE$43,'ADR Raw Data'!P$1,FALSE)</f>
        <v>144.23948580830901</v>
      </c>
      <c r="V62" s="124">
        <f>VLOOKUP($A62,'ADR Raw Data'!$B$6:$BE$43,'ADR Raw Data'!R$1,FALSE)</f>
        <v>183.840162633875</v>
      </c>
      <c r="X62" s="121">
        <f>VLOOKUP($A62,'RevPAR Raw Data'!$B$6:$BE$43,'RevPAR Raw Data'!G$1,FALSE)</f>
        <v>101.055826463749</v>
      </c>
      <c r="Y62" s="122">
        <f>VLOOKUP($A62,'RevPAR Raw Data'!$B$6:$BE$43,'RevPAR Raw Data'!H$1,FALSE)</f>
        <v>137.819499048826</v>
      </c>
      <c r="Z62" s="122">
        <f>VLOOKUP($A62,'RevPAR Raw Data'!$B$6:$BE$43,'RevPAR Raw Data'!I$1,FALSE)</f>
        <v>152.429786514478</v>
      </c>
      <c r="AA62" s="122">
        <f>VLOOKUP($A62,'RevPAR Raw Data'!$B$6:$BE$43,'RevPAR Raw Data'!J$1,FALSE)</f>
        <v>148.34259564574</v>
      </c>
      <c r="AB62" s="122">
        <f>VLOOKUP($A62,'RevPAR Raw Data'!$B$6:$BE$43,'RevPAR Raw Data'!K$1,FALSE)</f>
        <v>107.742579792855</v>
      </c>
      <c r="AC62" s="123">
        <f>VLOOKUP($A62,'RevPAR Raw Data'!$B$6:$BE$43,'RevPAR Raw Data'!L$1,FALSE)</f>
        <v>129.47805749313</v>
      </c>
      <c r="AD62" s="122">
        <f>VLOOKUP($A62,'RevPAR Raw Data'!$B$6:$BE$43,'RevPAR Raw Data'!N$1,FALSE)</f>
        <v>98.1652335658423</v>
      </c>
      <c r="AE62" s="122">
        <f>VLOOKUP($A62,'RevPAR Raw Data'!$B$6:$BE$43,'RevPAR Raw Data'!O$1,FALSE)</f>
        <v>87.1265599239061</v>
      </c>
      <c r="AF62" s="123">
        <f>VLOOKUP($A62,'RevPAR Raw Data'!$B$6:$BE$43,'RevPAR Raw Data'!P$1,FALSE)</f>
        <v>92.645896744874193</v>
      </c>
      <c r="AG62" s="124">
        <f>VLOOKUP($A62,'RevPAR Raw Data'!$B$6:$BE$43,'RevPAR Raw Data'!R$1,FALSE)</f>
        <v>118.95458299362799</v>
      </c>
    </row>
    <row r="63" spans="1:33" x14ac:dyDescent="0.25">
      <c r="A63" s="101" t="s">
        <v>122</v>
      </c>
      <c r="B63" s="89">
        <f>(VLOOKUP($A62,'Occupancy Raw Data'!$B$8:$BE$51,'Occupancy Raw Data'!T$3,FALSE))/100</f>
        <v>-0.19806384808530597</v>
      </c>
      <c r="C63" s="90">
        <f>(VLOOKUP($A62,'Occupancy Raw Data'!$B$8:$BE$51,'Occupancy Raw Data'!U$3,FALSE))/100</f>
        <v>-0.30752434953587199</v>
      </c>
      <c r="D63" s="90">
        <f>(VLOOKUP($A62,'Occupancy Raw Data'!$B$8:$BE$51,'Occupancy Raw Data'!V$3,FALSE))/100</f>
        <v>-0.27568739058441699</v>
      </c>
      <c r="E63" s="90">
        <f>(VLOOKUP($A62,'Occupancy Raw Data'!$B$8:$BE$51,'Occupancy Raw Data'!W$3,FALSE))/100</f>
        <v>-0.28786222584573801</v>
      </c>
      <c r="F63" s="90">
        <f>(VLOOKUP($A62,'Occupancy Raw Data'!$B$8:$BE$51,'Occupancy Raw Data'!X$3,FALSE))/100</f>
        <v>-0.30521851454549298</v>
      </c>
      <c r="G63" s="90">
        <f>(VLOOKUP($A62,'Occupancy Raw Data'!$B$8:$BE$51,'Occupancy Raw Data'!Y$3,FALSE))/100</f>
        <v>-0.278973386692695</v>
      </c>
      <c r="H63" s="91">
        <f>(VLOOKUP($A62,'Occupancy Raw Data'!$B$8:$BE$51,'Occupancy Raw Data'!AA$3,FALSE))/100</f>
        <v>-0.21311539545793001</v>
      </c>
      <c r="I63" s="91">
        <f>(VLOOKUP($A62,'Occupancy Raw Data'!$B$8:$BE$51,'Occupancy Raw Data'!AB$3,FALSE))/100</f>
        <v>-0.24686288572026399</v>
      </c>
      <c r="J63" s="90">
        <f>(VLOOKUP($A62,'Occupancy Raw Data'!$B$8:$BE$51,'Occupancy Raw Data'!AC$3,FALSE))/100</f>
        <v>-0.22969369606319698</v>
      </c>
      <c r="K63" s="92">
        <f>(VLOOKUP($A62,'Occupancy Raw Data'!$B$8:$BE$51,'Occupancy Raw Data'!AE$3,FALSE))/100</f>
        <v>-0.26564918187754899</v>
      </c>
      <c r="M63" s="89">
        <f>(VLOOKUP($A62,'ADR Raw Data'!$B$6:$BE$49,'ADR Raw Data'!T$1,FALSE))/100</f>
        <v>-0.16463475449929402</v>
      </c>
      <c r="N63" s="90">
        <f>(VLOOKUP($A62,'ADR Raw Data'!$B$6:$BE$49,'ADR Raw Data'!U$1,FALSE))/100</f>
        <v>-0.17273796643575701</v>
      </c>
      <c r="O63" s="90">
        <f>(VLOOKUP($A62,'ADR Raw Data'!$B$6:$BE$49,'ADR Raw Data'!V$1,FALSE))/100</f>
        <v>-0.21578163314215398</v>
      </c>
      <c r="P63" s="90">
        <f>(VLOOKUP($A62,'ADR Raw Data'!$B$6:$BE$49,'ADR Raw Data'!W$1,FALSE))/100</f>
        <v>-0.21517366068322002</v>
      </c>
      <c r="Q63" s="90">
        <f>(VLOOKUP($A62,'ADR Raw Data'!$B$6:$BE$49,'ADR Raw Data'!X$1,FALSE))/100</f>
        <v>-0.26023221992290202</v>
      </c>
      <c r="R63" s="90">
        <f>(VLOOKUP($A62,'ADR Raw Data'!$B$6:$BE$49,'ADR Raw Data'!Y$1,FALSE))/100</f>
        <v>-0.20880202496952599</v>
      </c>
      <c r="S63" s="91">
        <f>(VLOOKUP($A62,'ADR Raw Data'!$B$6:$BE$49,'ADR Raw Data'!AA$1,FALSE))/100</f>
        <v>-0.180974688537439</v>
      </c>
      <c r="T63" s="91">
        <f>(VLOOKUP($A62,'ADR Raw Data'!$B$6:$BE$49,'ADR Raw Data'!AB$1,FALSE))/100</f>
        <v>-0.19295278252593101</v>
      </c>
      <c r="U63" s="90">
        <f>(VLOOKUP($A62,'ADR Raw Data'!$B$6:$BE$49,'ADR Raw Data'!AC$1,FALSE))/100</f>
        <v>-0.18642209895953102</v>
      </c>
      <c r="V63" s="92">
        <f>(VLOOKUP($A62,'ADR Raw Data'!$B$6:$BE$49,'ADR Raw Data'!AE$1,FALSE))/100</f>
        <v>-0.20733174705135599</v>
      </c>
      <c r="X63" s="89">
        <f>(VLOOKUP($A62,'RevPAR Raw Data'!$B$6:$BE$43,'RevPAR Raw Data'!T$1,FALSE))/100</f>
        <v>-0.33009040957989</v>
      </c>
      <c r="Y63" s="90">
        <f>(VLOOKUP($A62,'RevPAR Raw Data'!$B$6:$BE$43,'RevPAR Raw Data'!U$1,FALSE))/100</f>
        <v>-0.427141185203324</v>
      </c>
      <c r="Z63" s="90">
        <f>(VLOOKUP($A62,'RevPAR Raw Data'!$B$6:$BE$43,'RevPAR Raw Data'!V$1,FALSE))/100</f>
        <v>-0.43198074834956701</v>
      </c>
      <c r="AA63" s="90">
        <f>(VLOOKUP($A62,'RevPAR Raw Data'!$B$6:$BE$43,'RevPAR Raw Data'!W$1,FALSE))/100</f>
        <v>-0.441095517621311</v>
      </c>
      <c r="AB63" s="90">
        <f>(VLOOKUP($A62,'RevPAR Raw Data'!$B$6:$BE$43,'RevPAR Raw Data'!X$1,FALSE))/100</f>
        <v>-0.48602304286665104</v>
      </c>
      <c r="AC63" s="90">
        <f>(VLOOKUP($A62,'RevPAR Raw Data'!$B$6:$BE$43,'RevPAR Raw Data'!Y$1,FALSE))/100</f>
        <v>-0.42952520360817997</v>
      </c>
      <c r="AD63" s="91">
        <f>(VLOOKUP($A62,'RevPAR Raw Data'!$B$6:$BE$43,'RevPAR Raw Data'!AA$1,FALSE))/100</f>
        <v>-0.35552159167983705</v>
      </c>
      <c r="AE63" s="91">
        <f>(VLOOKUP($A62,'RevPAR Raw Data'!$B$6:$BE$43,'RevPAR Raw Data'!AB$1,FALSE))/100</f>
        <v>-0.39218278754408897</v>
      </c>
      <c r="AF63" s="90">
        <f>(VLOOKUP($A62,'RevPAR Raw Data'!$B$6:$BE$43,'RevPAR Raw Data'!AC$1,FALSE))/100</f>
        <v>-0.37329581408485502</v>
      </c>
      <c r="AG63" s="92">
        <f>(VLOOKUP($A62,'RevPAR Raw Data'!$B$6:$BE$43,'RevPAR Raw Data'!AE$1,FALSE))/100</f>
        <v>-0.41790341994747005</v>
      </c>
    </row>
    <row r="64" spans="1:33" x14ac:dyDescent="0.25">
      <c r="A64" s="139"/>
      <c r="B64" s="117"/>
      <c r="C64" s="118"/>
      <c r="D64" s="118"/>
      <c r="E64" s="118"/>
      <c r="F64" s="118"/>
      <c r="G64" s="119"/>
      <c r="H64" s="99"/>
      <c r="I64" s="99"/>
      <c r="J64" s="119"/>
      <c r="K64" s="120"/>
      <c r="M64" s="121"/>
      <c r="N64" s="122"/>
      <c r="O64" s="122"/>
      <c r="P64" s="122"/>
      <c r="Q64" s="122"/>
      <c r="R64" s="123"/>
      <c r="S64" s="122"/>
      <c r="T64" s="122"/>
      <c r="U64" s="123"/>
      <c r="V64" s="124"/>
      <c r="X64" s="121"/>
      <c r="Y64" s="122"/>
      <c r="Z64" s="122"/>
      <c r="AA64" s="122"/>
      <c r="AB64" s="122"/>
      <c r="AC64" s="123"/>
      <c r="AD64" s="122"/>
      <c r="AE64" s="122"/>
      <c r="AF64" s="123"/>
      <c r="AG64" s="124"/>
    </row>
    <row r="65" spans="1:33" x14ac:dyDescent="0.25">
      <c r="A65" s="116" t="s">
        <v>85</v>
      </c>
      <c r="B65" s="117">
        <f>(VLOOKUP($A65,'Occupancy Raw Data'!$B$8:$BE$45,'Occupancy Raw Data'!G$3,FALSE))/100</f>
        <v>0.52861288450377197</v>
      </c>
      <c r="C65" s="118">
        <f>(VLOOKUP($A65,'Occupancy Raw Data'!$B$8:$BE$45,'Occupancy Raw Data'!H$3,FALSE))/100</f>
        <v>0.59141033081834005</v>
      </c>
      <c r="D65" s="118">
        <f>(VLOOKUP($A65,'Occupancy Raw Data'!$B$8:$BE$45,'Occupancy Raw Data'!I$3,FALSE))/100</f>
        <v>0.62623331398723103</v>
      </c>
      <c r="E65" s="118">
        <f>(VLOOKUP($A65,'Occupancy Raw Data'!$B$8:$BE$45,'Occupancy Raw Data'!J$3,FALSE))/100</f>
        <v>0.61195589088798596</v>
      </c>
      <c r="F65" s="118">
        <f>(VLOOKUP($A65,'Occupancy Raw Data'!$B$8:$BE$45,'Occupancy Raw Data'!K$3,FALSE))/100</f>
        <v>0.57318630295995299</v>
      </c>
      <c r="G65" s="119">
        <f>(VLOOKUP($A65,'Occupancy Raw Data'!$B$8:$BE$45,'Occupancy Raw Data'!L$3,FALSE))/100</f>
        <v>0.58627974463145593</v>
      </c>
      <c r="H65" s="99">
        <f>(VLOOKUP($A65,'Occupancy Raw Data'!$B$8:$BE$45,'Occupancy Raw Data'!N$3,FALSE))/100</f>
        <v>0.62008125362739397</v>
      </c>
      <c r="I65" s="99">
        <f>(VLOOKUP($A65,'Occupancy Raw Data'!$B$8:$BE$45,'Occupancy Raw Data'!O$3,FALSE))/100</f>
        <v>0.61857225769007496</v>
      </c>
      <c r="J65" s="119">
        <f>(VLOOKUP($A65,'Occupancy Raw Data'!$B$8:$BE$45,'Occupancy Raw Data'!P$3,FALSE))/100</f>
        <v>0.61932675565873407</v>
      </c>
      <c r="K65" s="120">
        <f>(VLOOKUP($A65,'Occupancy Raw Data'!$B$8:$BE$45,'Occupancy Raw Data'!R$3,FALSE))/100</f>
        <v>0.59572174778210707</v>
      </c>
      <c r="M65" s="121">
        <f>VLOOKUP($A65,'ADR Raw Data'!$B$6:$BE$43,'ADR Raw Data'!G$1,FALSE)</f>
        <v>135.28242424242401</v>
      </c>
      <c r="N65" s="122">
        <f>VLOOKUP($A65,'ADR Raw Data'!$B$6:$BE$43,'ADR Raw Data'!H$1,FALSE)</f>
        <v>148.10343473994101</v>
      </c>
      <c r="O65" s="122">
        <f>VLOOKUP($A65,'ADR Raw Data'!$B$6:$BE$43,'ADR Raw Data'!I$1,FALSE)</f>
        <v>153.087128822984</v>
      </c>
      <c r="P65" s="122">
        <f>VLOOKUP($A65,'ADR Raw Data'!$B$6:$BE$43,'ADR Raw Data'!J$1,FALSE)</f>
        <v>149.885929438543</v>
      </c>
      <c r="Q65" s="122">
        <f>VLOOKUP($A65,'ADR Raw Data'!$B$6:$BE$43,'ADR Raw Data'!K$1,FALSE)</f>
        <v>140.59724382341</v>
      </c>
      <c r="R65" s="123">
        <f>VLOOKUP($A65,'ADR Raw Data'!$B$6:$BE$43,'ADR Raw Data'!L$1,FALSE)</f>
        <v>145.76051437396001</v>
      </c>
      <c r="S65" s="122">
        <f>VLOOKUP($A65,'ADR Raw Data'!$B$6:$BE$43,'ADR Raw Data'!N$1,FALSE)</f>
        <v>134.97157993260899</v>
      </c>
      <c r="T65" s="122">
        <f>VLOOKUP($A65,'ADR Raw Data'!$B$6:$BE$43,'ADR Raw Data'!O$1,FALSE)</f>
        <v>132.26621692625201</v>
      </c>
      <c r="U65" s="123">
        <f>VLOOKUP($A65,'ADR Raw Data'!$B$6:$BE$43,'ADR Raw Data'!P$1,FALSE)</f>
        <v>133.620546340549</v>
      </c>
      <c r="V65" s="124">
        <f>VLOOKUP($A65,'ADR Raw Data'!$B$6:$BE$43,'ADR Raw Data'!R$1,FALSE)</f>
        <v>142.15451301322099</v>
      </c>
      <c r="X65" s="121">
        <f>VLOOKUP($A65,'RevPAR Raw Data'!$B$6:$BE$43,'RevPAR Raw Data'!G$1,FALSE)</f>
        <v>71.512032501450904</v>
      </c>
      <c r="Y65" s="122">
        <f>VLOOKUP($A65,'RevPAR Raw Data'!$B$6:$BE$43,'RevPAR Raw Data'!H$1,FALSE)</f>
        <v>87.589901334881006</v>
      </c>
      <c r="Z65" s="122">
        <f>VLOOKUP($A65,'RevPAR Raw Data'!$B$6:$BE$43,'RevPAR Raw Data'!I$1,FALSE)</f>
        <v>95.868260011607603</v>
      </c>
      <c r="AA65" s="122">
        <f>VLOOKUP($A65,'RevPAR Raw Data'!$B$6:$BE$43,'RevPAR Raw Data'!J$1,FALSE)</f>
        <v>91.723577481137497</v>
      </c>
      <c r="AB65" s="122">
        <f>VLOOKUP($A65,'RevPAR Raw Data'!$B$6:$BE$43,'RevPAR Raw Data'!K$1,FALSE)</f>
        <v>80.588414393499704</v>
      </c>
      <c r="AC65" s="123">
        <f>VLOOKUP($A65,'RevPAR Raw Data'!$B$6:$BE$43,'RevPAR Raw Data'!L$1,FALSE)</f>
        <v>85.456437144515306</v>
      </c>
      <c r="AD65" s="122">
        <f>VLOOKUP($A65,'RevPAR Raw Data'!$B$6:$BE$43,'RevPAR Raw Data'!N$1,FALSE)</f>
        <v>83.693346488682494</v>
      </c>
      <c r="AE65" s="122">
        <f>VLOOKUP($A65,'RevPAR Raw Data'!$B$6:$BE$43,'RevPAR Raw Data'!O$1,FALSE)</f>
        <v>81.816212420197303</v>
      </c>
      <c r="AF65" s="123">
        <f>VLOOKUP($A65,'RevPAR Raw Data'!$B$6:$BE$43,'RevPAR Raw Data'!P$1,FALSE)</f>
        <v>82.754779454439898</v>
      </c>
      <c r="AG65" s="124">
        <f>VLOOKUP($A65,'RevPAR Raw Data'!$B$6:$BE$43,'RevPAR Raw Data'!R$1,FALSE)</f>
        <v>84.684534947350897</v>
      </c>
    </row>
    <row r="66" spans="1:33" x14ac:dyDescent="0.25">
      <c r="A66" s="101" t="s">
        <v>122</v>
      </c>
      <c r="B66" s="89">
        <f>(VLOOKUP($A65,'Occupancy Raw Data'!$B$8:$BE$51,'Occupancy Raw Data'!T$3,FALSE))/100</f>
        <v>-7.2063450422170203E-2</v>
      </c>
      <c r="C66" s="90">
        <f>(VLOOKUP($A65,'Occupancy Raw Data'!$B$8:$BE$51,'Occupancy Raw Data'!U$3,FALSE))/100</f>
        <v>-0.29115771369645099</v>
      </c>
      <c r="D66" s="90">
        <f>(VLOOKUP($A65,'Occupancy Raw Data'!$B$8:$BE$51,'Occupancy Raw Data'!V$3,FALSE))/100</f>
        <v>-0.322635846946279</v>
      </c>
      <c r="E66" s="90">
        <f>(VLOOKUP($A65,'Occupancy Raw Data'!$B$8:$BE$51,'Occupancy Raw Data'!W$3,FALSE))/100</f>
        <v>-0.34101230032890301</v>
      </c>
      <c r="F66" s="90">
        <f>(VLOOKUP($A65,'Occupancy Raw Data'!$B$8:$BE$51,'Occupancy Raw Data'!X$3,FALSE))/100</f>
        <v>-0.30078176897957398</v>
      </c>
      <c r="G66" s="90">
        <f>(VLOOKUP($A65,'Occupancy Raw Data'!$B$8:$BE$51,'Occupancy Raw Data'!Y$3,FALSE))/100</f>
        <v>-0.28097288629945399</v>
      </c>
      <c r="H66" s="91">
        <f>(VLOOKUP($A65,'Occupancy Raw Data'!$B$8:$BE$51,'Occupancy Raw Data'!AA$3,FALSE))/100</f>
        <v>-0.144836863612617</v>
      </c>
      <c r="I66" s="91">
        <f>(VLOOKUP($A65,'Occupancy Raw Data'!$B$8:$BE$51,'Occupancy Raw Data'!AB$3,FALSE))/100</f>
        <v>-0.127680807220346</v>
      </c>
      <c r="J66" s="90">
        <f>(VLOOKUP($A65,'Occupancy Raw Data'!$B$8:$BE$51,'Occupancy Raw Data'!AC$3,FALSE))/100</f>
        <v>-0.136354475015979</v>
      </c>
      <c r="K66" s="92">
        <f>(VLOOKUP($A65,'Occupancy Raw Data'!$B$8:$BE$51,'Occupancy Raw Data'!AE$3,FALSE))/100</f>
        <v>-0.24333729616385502</v>
      </c>
      <c r="M66" s="89">
        <f>(VLOOKUP($A65,'ADR Raw Data'!$B$6:$BE$49,'ADR Raw Data'!T$1,FALSE))/100</f>
        <v>-0.16827712481206</v>
      </c>
      <c r="N66" s="90">
        <f>(VLOOKUP($A65,'ADR Raw Data'!$B$6:$BE$49,'ADR Raw Data'!U$1,FALSE))/100</f>
        <v>-0.22698857308001302</v>
      </c>
      <c r="O66" s="90">
        <f>(VLOOKUP($A65,'ADR Raw Data'!$B$6:$BE$49,'ADR Raw Data'!V$1,FALSE))/100</f>
        <v>-0.2464187222484</v>
      </c>
      <c r="P66" s="90">
        <f>(VLOOKUP($A65,'ADR Raw Data'!$B$6:$BE$49,'ADR Raw Data'!W$1,FALSE))/100</f>
        <v>-0.25908221575447998</v>
      </c>
      <c r="Q66" s="90">
        <f>(VLOOKUP($A65,'ADR Raw Data'!$B$6:$BE$49,'ADR Raw Data'!X$1,FALSE))/100</f>
        <v>-0.238221083783382</v>
      </c>
      <c r="R66" s="90">
        <f>(VLOOKUP($A65,'ADR Raw Data'!$B$6:$BE$49,'ADR Raw Data'!Y$1,FALSE))/100</f>
        <v>-0.23763081578666101</v>
      </c>
      <c r="S66" s="91">
        <f>(VLOOKUP($A65,'ADR Raw Data'!$B$6:$BE$49,'ADR Raw Data'!AA$1,FALSE))/100</f>
        <v>-0.14598446568422699</v>
      </c>
      <c r="T66" s="91">
        <f>(VLOOKUP($A65,'ADR Raw Data'!$B$6:$BE$49,'ADR Raw Data'!AB$1,FALSE))/100</f>
        <v>-0.13269262463637199</v>
      </c>
      <c r="U66" s="90">
        <f>(VLOOKUP($A65,'ADR Raw Data'!$B$6:$BE$49,'ADR Raw Data'!AC$1,FALSE))/100</f>
        <v>-0.139617692988314</v>
      </c>
      <c r="V66" s="92">
        <f>(VLOOKUP($A65,'ADR Raw Data'!$B$6:$BE$49,'ADR Raw Data'!AE$1,FALSE))/100</f>
        <v>-0.218304084650189</v>
      </c>
      <c r="X66" s="89">
        <f>(VLOOKUP($A65,'RevPAR Raw Data'!$B$6:$BE$43,'RevPAR Raw Data'!T$1,FALSE))/100</f>
        <v>-0.22821394499315101</v>
      </c>
      <c r="Y66" s="90">
        <f>(VLOOKUP($A65,'RevPAR Raw Data'!$B$6:$BE$43,'RevPAR Raw Data'!U$1,FALSE))/100</f>
        <v>-0.45205681280326798</v>
      </c>
      <c r="Z66" s="90">
        <f>(VLOOKUP($A65,'RevPAR Raw Data'!$B$6:$BE$43,'RevPAR Raw Data'!V$1,FALSE))/100</f>
        <v>-0.48955105603864701</v>
      </c>
      <c r="AA66" s="90">
        <f>(VLOOKUP($A65,'RevPAR Raw Data'!$B$6:$BE$43,'RevPAR Raw Data'!W$1,FALSE))/100</f>
        <v>-0.51174429371463803</v>
      </c>
      <c r="AB66" s="90">
        <f>(VLOOKUP($A65,'RevPAR Raw Data'!$B$6:$BE$43,'RevPAR Raw Data'!X$1,FALSE))/100</f>
        <v>-0.46735029377435999</v>
      </c>
      <c r="AC66" s="90">
        <f>(VLOOKUP($A65,'RevPAR Raw Data'!$B$6:$BE$43,'RevPAR Raw Data'!Y$1,FALSE))/100</f>
        <v>-0.451835885900844</v>
      </c>
      <c r="AD66" s="91">
        <f>(VLOOKUP($A65,'RevPAR Raw Data'!$B$6:$BE$43,'RevPAR Raw Data'!AA$1,FALSE))/100</f>
        <v>-0.26967739715097799</v>
      </c>
      <c r="AE66" s="91">
        <f>(VLOOKUP($A65,'RevPAR Raw Data'!$B$6:$BE$43,'RevPAR Raw Data'!AB$1,FALSE))/100</f>
        <v>-0.24343113043096001</v>
      </c>
      <c r="AF66" s="90">
        <f>(VLOOKUP($A65,'RevPAR Raw Data'!$B$6:$BE$43,'RevPAR Raw Data'!AC$1,FALSE))/100</f>
        <v>-0.25693467077393001</v>
      </c>
      <c r="AG66" s="92">
        <f>(VLOOKUP($A65,'RevPAR Raw Data'!$B$6:$BE$43,'RevPAR Raw Data'!AE$1,FALSE))/100</f>
        <v>-0.408519855113742</v>
      </c>
    </row>
    <row r="67" spans="1:33" x14ac:dyDescent="0.25">
      <c r="A67" s="142"/>
      <c r="B67" s="117"/>
      <c r="C67" s="118"/>
      <c r="D67" s="118"/>
      <c r="E67" s="118"/>
      <c r="F67" s="118"/>
      <c r="G67" s="119"/>
      <c r="H67" s="99"/>
      <c r="I67" s="99"/>
      <c r="J67" s="119"/>
      <c r="K67" s="120"/>
      <c r="M67" s="121"/>
      <c r="N67" s="122"/>
      <c r="O67" s="122"/>
      <c r="P67" s="122"/>
      <c r="Q67" s="122"/>
      <c r="R67" s="123"/>
      <c r="S67" s="122"/>
      <c r="T67" s="122"/>
      <c r="U67" s="123"/>
      <c r="V67" s="124"/>
      <c r="X67" s="121"/>
      <c r="Y67" s="122"/>
      <c r="Z67" s="122"/>
      <c r="AA67" s="122"/>
      <c r="AB67" s="122"/>
      <c r="AC67" s="123"/>
      <c r="AD67" s="122"/>
      <c r="AE67" s="122"/>
      <c r="AF67" s="123"/>
      <c r="AG67" s="124"/>
    </row>
    <row r="68" spans="1:33" x14ac:dyDescent="0.25">
      <c r="A68" s="116" t="s">
        <v>26</v>
      </c>
      <c r="B68" s="117">
        <f>(VLOOKUP($A68,'Occupancy Raw Data'!$B$8:$BE$45,'Occupancy Raw Data'!G$3,FALSE))/100</f>
        <v>0.53419593345656091</v>
      </c>
      <c r="C68" s="118">
        <f>(VLOOKUP($A68,'Occupancy Raw Data'!$B$8:$BE$45,'Occupancy Raw Data'!H$3,FALSE))/100</f>
        <v>0.64209796672828001</v>
      </c>
      <c r="D68" s="118">
        <f>(VLOOKUP($A68,'Occupancy Raw Data'!$B$8:$BE$45,'Occupancy Raw Data'!I$3,FALSE))/100</f>
        <v>0.701825323475046</v>
      </c>
      <c r="E68" s="118">
        <f>(VLOOKUP($A68,'Occupancy Raw Data'!$B$8:$BE$45,'Occupancy Raw Data'!J$3,FALSE))/100</f>
        <v>0.66751386321626593</v>
      </c>
      <c r="F68" s="118">
        <f>(VLOOKUP($A68,'Occupancy Raw Data'!$B$8:$BE$45,'Occupancy Raw Data'!K$3,FALSE))/100</f>
        <v>0.58733826247689402</v>
      </c>
      <c r="G68" s="119">
        <f>(VLOOKUP($A68,'Occupancy Raw Data'!$B$8:$BE$45,'Occupancy Raw Data'!L$3,FALSE))/100</f>
        <v>0.62659426987060896</v>
      </c>
      <c r="H68" s="99">
        <f>(VLOOKUP($A68,'Occupancy Raw Data'!$B$8:$BE$45,'Occupancy Raw Data'!N$3,FALSE))/100</f>
        <v>0.64671903881700499</v>
      </c>
      <c r="I68" s="99">
        <f>(VLOOKUP($A68,'Occupancy Raw Data'!$B$8:$BE$45,'Occupancy Raw Data'!O$3,FALSE))/100</f>
        <v>0.65515249537892695</v>
      </c>
      <c r="J68" s="119">
        <f>(VLOOKUP($A68,'Occupancy Raw Data'!$B$8:$BE$45,'Occupancy Raw Data'!P$3,FALSE))/100</f>
        <v>0.65093576709796597</v>
      </c>
      <c r="K68" s="120">
        <f>(VLOOKUP($A68,'Occupancy Raw Data'!$B$8:$BE$45,'Occupancy Raw Data'!R$3,FALSE))/100</f>
        <v>0.63354898336414001</v>
      </c>
      <c r="M68" s="121">
        <f>VLOOKUP($A68,'ADR Raw Data'!$B$6:$BE$43,'ADR Raw Data'!G$1,FALSE)</f>
        <v>140.71912197231799</v>
      </c>
      <c r="N68" s="122">
        <f>VLOOKUP($A68,'ADR Raw Data'!$B$6:$BE$43,'ADR Raw Data'!H$1,FALSE)</f>
        <v>167.13373695573901</v>
      </c>
      <c r="O68" s="122">
        <f>VLOOKUP($A68,'ADR Raw Data'!$B$6:$BE$43,'ADR Raw Data'!I$1,FALSE)</f>
        <v>179.35783209876499</v>
      </c>
      <c r="P68" s="122">
        <f>VLOOKUP($A68,'ADR Raw Data'!$B$6:$BE$43,'ADR Raw Data'!J$1,FALSE)</f>
        <v>174.58368120456899</v>
      </c>
      <c r="Q68" s="122">
        <f>VLOOKUP($A68,'ADR Raw Data'!$B$6:$BE$43,'ADR Raw Data'!K$1,FALSE)</f>
        <v>146.66454563335901</v>
      </c>
      <c r="R68" s="123">
        <f>VLOOKUP($A68,'ADR Raw Data'!$B$6:$BE$43,'ADR Raw Data'!L$1,FALSE)</f>
        <v>163.11812456211501</v>
      </c>
      <c r="S68" s="122">
        <f>VLOOKUP($A68,'ADR Raw Data'!$B$6:$BE$43,'ADR Raw Data'!N$1,FALSE)</f>
        <v>133.60029832082799</v>
      </c>
      <c r="T68" s="122">
        <f>VLOOKUP($A68,'ADR Raw Data'!$B$6:$BE$43,'ADR Raw Data'!O$1,FALSE)</f>
        <v>130.97191853288601</v>
      </c>
      <c r="U68" s="123">
        <f>VLOOKUP($A68,'ADR Raw Data'!$B$6:$BE$43,'ADR Raw Data'!P$1,FALSE)</f>
        <v>132.27759517259699</v>
      </c>
      <c r="V68" s="124">
        <f>VLOOKUP($A68,'ADR Raw Data'!$B$6:$BE$43,'ADR Raw Data'!R$1,FALSE)</f>
        <v>154.064724393039</v>
      </c>
      <c r="X68" s="121">
        <f>VLOOKUP($A68,'RevPAR Raw Data'!$B$6:$BE$43,'RevPAR Raw Data'!G$1,FALSE)</f>
        <v>75.171582717190304</v>
      </c>
      <c r="Y68" s="122">
        <f>VLOOKUP($A68,'RevPAR Raw Data'!$B$6:$BE$43,'RevPAR Raw Data'!H$1,FALSE)</f>
        <v>107.31623267097901</v>
      </c>
      <c r="Z68" s="122">
        <f>VLOOKUP($A68,'RevPAR Raw Data'!$B$6:$BE$43,'RevPAR Raw Data'!I$1,FALSE)</f>
        <v>125.877868530499</v>
      </c>
      <c r="AA68" s="122">
        <f>VLOOKUP($A68,'RevPAR Raw Data'!$B$6:$BE$43,'RevPAR Raw Data'!J$1,FALSE)</f>
        <v>116.537027495378</v>
      </c>
      <c r="AB68" s="122">
        <f>VLOOKUP($A68,'RevPAR Raw Data'!$B$6:$BE$43,'RevPAR Raw Data'!K$1,FALSE)</f>
        <v>86.141699399260602</v>
      </c>
      <c r="AC68" s="123">
        <f>VLOOKUP($A68,'RevPAR Raw Data'!$B$6:$BE$43,'RevPAR Raw Data'!L$1,FALSE)</f>
        <v>102.208882162661</v>
      </c>
      <c r="AD68" s="122">
        <f>VLOOKUP($A68,'RevPAR Raw Data'!$B$6:$BE$43,'RevPAR Raw Data'!N$1,FALSE)</f>
        <v>86.4018565157116</v>
      </c>
      <c r="AE68" s="122">
        <f>VLOOKUP($A68,'RevPAR Raw Data'!$B$6:$BE$43,'RevPAR Raw Data'!O$1,FALSE)</f>
        <v>85.806579251386296</v>
      </c>
      <c r="AF68" s="123">
        <f>VLOOKUP($A68,'RevPAR Raw Data'!$B$6:$BE$43,'RevPAR Raw Data'!P$1,FALSE)</f>
        <v>86.104217883548898</v>
      </c>
      <c r="AG68" s="124">
        <f>VLOOKUP($A68,'RevPAR Raw Data'!$B$6:$BE$43,'RevPAR Raw Data'!R$1,FALSE)</f>
        <v>97.607549511486596</v>
      </c>
    </row>
    <row r="69" spans="1:33" x14ac:dyDescent="0.25">
      <c r="A69" s="101" t="s">
        <v>122</v>
      </c>
      <c r="B69" s="89">
        <f>(VLOOKUP($A68,'Occupancy Raw Data'!$B$8:$BE$51,'Occupancy Raw Data'!T$3,FALSE))/100</f>
        <v>-0.10412083270440099</v>
      </c>
      <c r="C69" s="90">
        <f>(VLOOKUP($A68,'Occupancy Raw Data'!$B$8:$BE$51,'Occupancy Raw Data'!U$3,FALSE))/100</f>
        <v>-0.208189595342955</v>
      </c>
      <c r="D69" s="90">
        <f>(VLOOKUP($A68,'Occupancy Raw Data'!$B$8:$BE$51,'Occupancy Raw Data'!V$3,FALSE))/100</f>
        <v>-0.249787961676674</v>
      </c>
      <c r="E69" s="90">
        <f>(VLOOKUP($A68,'Occupancy Raw Data'!$B$8:$BE$51,'Occupancy Raw Data'!W$3,FALSE))/100</f>
        <v>-0.28752706611560702</v>
      </c>
      <c r="F69" s="90">
        <f>(VLOOKUP($A68,'Occupancy Raw Data'!$B$8:$BE$51,'Occupancy Raw Data'!X$3,FALSE))/100</f>
        <v>-0.264652153555408</v>
      </c>
      <c r="G69" s="90">
        <f>(VLOOKUP($A68,'Occupancy Raw Data'!$B$8:$BE$51,'Occupancy Raw Data'!Y$3,FALSE))/100</f>
        <v>-0.231799781695361</v>
      </c>
      <c r="H69" s="91">
        <f>(VLOOKUP($A68,'Occupancy Raw Data'!$B$8:$BE$51,'Occupancy Raw Data'!AA$3,FALSE))/100</f>
        <v>-0.11680410585298601</v>
      </c>
      <c r="I69" s="91">
        <f>(VLOOKUP($A68,'Occupancy Raw Data'!$B$8:$BE$51,'Occupancy Raw Data'!AB$3,FALSE))/100</f>
        <v>-0.118576106514122</v>
      </c>
      <c r="J69" s="90">
        <f>(VLOOKUP($A68,'Occupancy Raw Data'!$B$8:$BE$51,'Occupancy Raw Data'!AC$3,FALSE))/100</f>
        <v>-0.117696735311017</v>
      </c>
      <c r="K69" s="92">
        <f>(VLOOKUP($A68,'Occupancy Raw Data'!$B$8:$BE$51,'Occupancy Raw Data'!AE$3,FALSE))/100</f>
        <v>-0.20148515383777202</v>
      </c>
      <c r="M69" s="89">
        <f>(VLOOKUP($A68,'ADR Raw Data'!$B$6:$BE$49,'ADR Raw Data'!T$1,FALSE))/100</f>
        <v>-0.12488122014837601</v>
      </c>
      <c r="N69" s="90">
        <f>(VLOOKUP($A68,'ADR Raw Data'!$B$6:$BE$49,'ADR Raw Data'!U$1,FALSE))/100</f>
        <v>-0.13275423576055401</v>
      </c>
      <c r="O69" s="90">
        <f>(VLOOKUP($A68,'ADR Raw Data'!$B$6:$BE$49,'ADR Raw Data'!V$1,FALSE))/100</f>
        <v>-0.15835630172337001</v>
      </c>
      <c r="P69" s="90">
        <f>(VLOOKUP($A68,'ADR Raw Data'!$B$6:$BE$49,'ADR Raw Data'!W$1,FALSE))/100</f>
        <v>-0.170240056814179</v>
      </c>
      <c r="Q69" s="90">
        <f>(VLOOKUP($A68,'ADR Raw Data'!$B$6:$BE$49,'ADR Raw Data'!X$1,FALSE))/100</f>
        <v>-0.163580763713915</v>
      </c>
      <c r="R69" s="90">
        <f>(VLOOKUP($A68,'ADR Raw Data'!$B$6:$BE$49,'ADR Raw Data'!Y$1,FALSE))/100</f>
        <v>-0.156525850876513</v>
      </c>
      <c r="S69" s="91">
        <f>(VLOOKUP($A68,'ADR Raw Data'!$B$6:$BE$49,'ADR Raw Data'!AA$1,FALSE))/100</f>
        <v>-7.0921633736558493E-2</v>
      </c>
      <c r="T69" s="91">
        <f>(VLOOKUP($A68,'ADR Raw Data'!$B$6:$BE$49,'ADR Raw Data'!AB$1,FALSE))/100</f>
        <v>-6.34679336653583E-2</v>
      </c>
      <c r="U69" s="90">
        <f>(VLOOKUP($A68,'ADR Raw Data'!$B$6:$BE$49,'ADR Raw Data'!AC$1,FALSE))/100</f>
        <v>-6.7209508023594808E-2</v>
      </c>
      <c r="V69" s="92">
        <f>(VLOOKUP($A68,'ADR Raw Data'!$B$6:$BE$49,'ADR Raw Data'!AE$1,FALSE))/100</f>
        <v>-0.14258330931483398</v>
      </c>
      <c r="X69" s="89">
        <f>(VLOOKUP($A68,'RevPAR Raw Data'!$B$6:$BE$43,'RevPAR Raw Data'!T$1,FALSE))/100</f>
        <v>-0.215999316221787</v>
      </c>
      <c r="Y69" s="90">
        <f>(VLOOKUP($A68,'RevPAR Raw Data'!$B$6:$BE$43,'RevPAR Raw Data'!U$1,FALSE))/100</f>
        <v>-0.31330578048045599</v>
      </c>
      <c r="Z69" s="90">
        <f>(VLOOKUP($A68,'RevPAR Raw Data'!$B$6:$BE$43,'RevPAR Raw Data'!V$1,FALSE))/100</f>
        <v>-0.36858876557390702</v>
      </c>
      <c r="AA69" s="90">
        <f>(VLOOKUP($A68,'RevPAR Raw Data'!$B$6:$BE$43,'RevPAR Raw Data'!W$1,FALSE))/100</f>
        <v>-0.40881849885865101</v>
      </c>
      <c r="AB69" s="90">
        <f>(VLOOKUP($A68,'RevPAR Raw Data'!$B$6:$BE$43,'RevPAR Raw Data'!X$1,FALSE))/100</f>
        <v>-0.38494091587219698</v>
      </c>
      <c r="AC69" s="90">
        <f>(VLOOKUP($A68,'RevPAR Raw Data'!$B$6:$BE$43,'RevPAR Raw Data'!Y$1,FALSE))/100</f>
        <v>-0.352042974509018</v>
      </c>
      <c r="AD69" s="91">
        <f>(VLOOKUP($A68,'RevPAR Raw Data'!$B$6:$BE$43,'RevPAR Raw Data'!AA$1,FALSE))/100</f>
        <v>-0.179441801575313</v>
      </c>
      <c r="AE69" s="91">
        <f>(VLOOKUP($A68,'RevPAR Raw Data'!$B$6:$BE$43,'RevPAR Raw Data'!AB$1,FALSE))/100</f>
        <v>-0.17451825971694501</v>
      </c>
      <c r="AF69" s="90">
        <f>(VLOOKUP($A68,'RevPAR Raw Data'!$B$6:$BE$43,'RevPAR Raw Data'!AC$1,FALSE))/100</f>
        <v>-0.176995903658375</v>
      </c>
      <c r="AG69" s="92">
        <f>(VLOOKUP($A68,'RevPAR Raw Data'!$B$6:$BE$43,'RevPAR Raw Data'!AE$1,FALSE))/100</f>
        <v>-0.31534004314060904</v>
      </c>
    </row>
    <row r="70" spans="1:33" x14ac:dyDescent="0.25">
      <c r="A70" s="139"/>
      <c r="B70" s="117"/>
      <c r="C70" s="118"/>
      <c r="D70" s="118"/>
      <c r="E70" s="118"/>
      <c r="F70" s="118"/>
      <c r="G70" s="119"/>
      <c r="H70" s="99"/>
      <c r="I70" s="99"/>
      <c r="J70" s="119"/>
      <c r="K70" s="120"/>
      <c r="M70" s="121"/>
      <c r="N70" s="122"/>
      <c r="O70" s="122"/>
      <c r="P70" s="122"/>
      <c r="Q70" s="122"/>
      <c r="R70" s="123"/>
      <c r="S70" s="122"/>
      <c r="T70" s="122"/>
      <c r="U70" s="123"/>
      <c r="V70" s="124"/>
      <c r="X70" s="121"/>
      <c r="Y70" s="122"/>
      <c r="Z70" s="122"/>
      <c r="AA70" s="122"/>
      <c r="AB70" s="122"/>
      <c r="AC70" s="123"/>
      <c r="AD70" s="122"/>
      <c r="AE70" s="122"/>
      <c r="AF70" s="123"/>
      <c r="AG70" s="124"/>
    </row>
    <row r="71" spans="1:33" x14ac:dyDescent="0.25">
      <c r="A71" s="116" t="s">
        <v>24</v>
      </c>
      <c r="B71" s="117">
        <f>(VLOOKUP($A71,'Occupancy Raw Data'!$B$8:$BE$45,'Occupancy Raw Data'!G$3,FALSE))/100</f>
        <v>0.51833060556464805</v>
      </c>
      <c r="C71" s="118">
        <f>(VLOOKUP($A71,'Occupancy Raw Data'!$B$8:$BE$45,'Occupancy Raw Data'!H$3,FALSE))/100</f>
        <v>0.667266775777414</v>
      </c>
      <c r="D71" s="118">
        <f>(VLOOKUP($A71,'Occupancy Raw Data'!$B$8:$BE$45,'Occupancy Raw Data'!I$3,FALSE))/100</f>
        <v>0.70409165302782295</v>
      </c>
      <c r="E71" s="118">
        <f>(VLOOKUP($A71,'Occupancy Raw Data'!$B$8:$BE$45,'Occupancy Raw Data'!J$3,FALSE))/100</f>
        <v>0.735515548281505</v>
      </c>
      <c r="F71" s="118">
        <f>(VLOOKUP($A71,'Occupancy Raw Data'!$B$8:$BE$45,'Occupancy Raw Data'!K$3,FALSE))/100</f>
        <v>0.608510638297872</v>
      </c>
      <c r="G71" s="119">
        <f>(VLOOKUP($A71,'Occupancy Raw Data'!$B$8:$BE$45,'Occupancy Raw Data'!L$3,FALSE))/100</f>
        <v>0.64674304418985207</v>
      </c>
      <c r="H71" s="99">
        <f>(VLOOKUP($A71,'Occupancy Raw Data'!$B$8:$BE$45,'Occupancy Raw Data'!N$3,FALSE))/100</f>
        <v>0.59869067103109597</v>
      </c>
      <c r="I71" s="99">
        <f>(VLOOKUP($A71,'Occupancy Raw Data'!$B$8:$BE$45,'Occupancy Raw Data'!O$3,FALSE))/100</f>
        <v>0.58346972176759404</v>
      </c>
      <c r="J71" s="119">
        <f>(VLOOKUP($A71,'Occupancy Raw Data'!$B$8:$BE$45,'Occupancy Raw Data'!P$3,FALSE))/100</f>
        <v>0.59108019639934495</v>
      </c>
      <c r="K71" s="120">
        <f>(VLOOKUP($A71,'Occupancy Raw Data'!$B$8:$BE$45,'Occupancy Raw Data'!R$3,FALSE))/100</f>
        <v>0.63083937339256402</v>
      </c>
      <c r="M71" s="121">
        <f>VLOOKUP($A71,'ADR Raw Data'!$B$6:$BE$43,'ADR Raw Data'!G$1,FALSE)</f>
        <v>137.20664351120899</v>
      </c>
      <c r="N71" s="122">
        <f>VLOOKUP($A71,'ADR Raw Data'!$B$6:$BE$43,'ADR Raw Data'!H$1,FALSE)</f>
        <v>147.835572725042</v>
      </c>
      <c r="O71" s="122">
        <f>VLOOKUP($A71,'ADR Raw Data'!$B$6:$BE$43,'ADR Raw Data'!I$1,FALSE)</f>
        <v>152.527575546257</v>
      </c>
      <c r="P71" s="122">
        <f>VLOOKUP($A71,'ADR Raw Data'!$B$6:$BE$43,'ADR Raw Data'!J$1,FALSE)</f>
        <v>146.55070983533599</v>
      </c>
      <c r="Q71" s="122">
        <f>VLOOKUP($A71,'ADR Raw Data'!$B$6:$BE$43,'ADR Raw Data'!K$1,FALSE)</f>
        <v>147.44182087143599</v>
      </c>
      <c r="R71" s="123">
        <f>VLOOKUP($A71,'ADR Raw Data'!$B$6:$BE$43,'ADR Raw Data'!L$1,FALSE)</f>
        <v>146.787138374329</v>
      </c>
      <c r="S71" s="122">
        <f>VLOOKUP($A71,'ADR Raw Data'!$B$6:$BE$43,'ADR Raw Data'!N$1,FALSE)</f>
        <v>156.09777200656001</v>
      </c>
      <c r="T71" s="122">
        <f>VLOOKUP($A71,'ADR Raw Data'!$B$6:$BE$43,'ADR Raw Data'!O$1,FALSE)</f>
        <v>156.89040392706801</v>
      </c>
      <c r="U71" s="123">
        <f>VLOOKUP($A71,'ADR Raw Data'!$B$6:$BE$43,'ADR Raw Data'!P$1,FALSE)</f>
        <v>156.48898518620999</v>
      </c>
      <c r="V71" s="124">
        <f>VLOOKUP($A71,'ADR Raw Data'!$B$6:$BE$43,'ADR Raw Data'!R$1,FALSE)</f>
        <v>149.384389755754</v>
      </c>
      <c r="X71" s="121">
        <f>VLOOKUP($A71,'RevPAR Raw Data'!$B$6:$BE$43,'RevPAR Raw Data'!G$1,FALSE)</f>
        <v>71.118402618657896</v>
      </c>
      <c r="Y71" s="122">
        <f>VLOOKUP($A71,'RevPAR Raw Data'!$B$6:$BE$43,'RevPAR Raw Data'!H$1,FALSE)</f>
        <v>98.645765957446798</v>
      </c>
      <c r="Z71" s="122">
        <f>VLOOKUP($A71,'RevPAR Raw Data'!$B$6:$BE$43,'RevPAR Raw Data'!I$1,FALSE)</f>
        <v>107.39339279869</v>
      </c>
      <c r="AA71" s="122">
        <f>VLOOKUP($A71,'RevPAR Raw Data'!$B$6:$BE$43,'RevPAR Raw Data'!J$1,FALSE)</f>
        <v>107.790325695581</v>
      </c>
      <c r="AB71" s="122">
        <f>VLOOKUP($A71,'RevPAR Raw Data'!$B$6:$BE$43,'RevPAR Raw Data'!K$1,FALSE)</f>
        <v>89.719916530278198</v>
      </c>
      <c r="AC71" s="123">
        <f>VLOOKUP($A71,'RevPAR Raw Data'!$B$6:$BE$43,'RevPAR Raw Data'!L$1,FALSE)</f>
        <v>94.933560720130899</v>
      </c>
      <c r="AD71" s="122">
        <f>VLOOKUP($A71,'RevPAR Raw Data'!$B$6:$BE$43,'RevPAR Raw Data'!N$1,FALSE)</f>
        <v>93.454279869067094</v>
      </c>
      <c r="AE71" s="122">
        <f>VLOOKUP($A71,'RevPAR Raw Data'!$B$6:$BE$43,'RevPAR Raw Data'!O$1,FALSE)</f>
        <v>91.540800327332207</v>
      </c>
      <c r="AF71" s="123">
        <f>VLOOKUP($A71,'RevPAR Raw Data'!$B$6:$BE$43,'RevPAR Raw Data'!P$1,FALSE)</f>
        <v>92.497540098199593</v>
      </c>
      <c r="AG71" s="124">
        <f>VLOOKUP($A71,'RevPAR Raw Data'!$B$6:$BE$43,'RevPAR Raw Data'!R$1,FALSE)</f>
        <v>94.237554828150493</v>
      </c>
    </row>
    <row r="72" spans="1:33" x14ac:dyDescent="0.25">
      <c r="A72" s="101" t="s">
        <v>122</v>
      </c>
      <c r="B72" s="89">
        <f>(VLOOKUP($A71,'Occupancy Raw Data'!$B$8:$BE$51,'Occupancy Raw Data'!T$3,FALSE))/100</f>
        <v>-3.7543231038284504E-2</v>
      </c>
      <c r="C72" s="90">
        <f>(VLOOKUP($A71,'Occupancy Raw Data'!$B$8:$BE$51,'Occupancy Raw Data'!U$3,FALSE))/100</f>
        <v>-7.8708344314540102E-2</v>
      </c>
      <c r="D72" s="90">
        <f>(VLOOKUP($A71,'Occupancy Raw Data'!$B$8:$BE$51,'Occupancy Raw Data'!V$3,FALSE))/100</f>
        <v>-0.118697791896067</v>
      </c>
      <c r="E72" s="90">
        <f>(VLOOKUP($A71,'Occupancy Raw Data'!$B$8:$BE$51,'Occupancy Raw Data'!W$3,FALSE))/100</f>
        <v>-0.12293997144928299</v>
      </c>
      <c r="F72" s="90">
        <f>(VLOOKUP($A71,'Occupancy Raw Data'!$B$8:$BE$51,'Occupancy Raw Data'!X$3,FALSE))/100</f>
        <v>-0.185904255319148</v>
      </c>
      <c r="G72" s="90">
        <f>(VLOOKUP($A71,'Occupancy Raw Data'!$B$8:$BE$51,'Occupancy Raw Data'!Y$3,FALSE))/100</f>
        <v>-0.113522990209054</v>
      </c>
      <c r="H72" s="91">
        <f>(VLOOKUP($A71,'Occupancy Raw Data'!$B$8:$BE$51,'Occupancy Raw Data'!AA$3,FALSE))/100</f>
        <v>-0.196231515777988</v>
      </c>
      <c r="I72" s="91">
        <f>(VLOOKUP($A71,'Occupancy Raw Data'!$B$8:$BE$51,'Occupancy Raw Data'!AB$3,FALSE))/100</f>
        <v>-0.26060823087120399</v>
      </c>
      <c r="J72" s="90">
        <f>(VLOOKUP($A71,'Occupancy Raw Data'!$B$8:$BE$51,'Occupancy Raw Data'!AC$3,FALSE))/100</f>
        <v>-0.22934874617041998</v>
      </c>
      <c r="K72" s="92">
        <f>(VLOOKUP($A71,'Occupancy Raw Data'!$B$8:$BE$51,'Occupancy Raw Data'!AE$3,FALSE))/100</f>
        <v>-0.14781103592456599</v>
      </c>
      <c r="M72" s="89">
        <f>(VLOOKUP($A71,'ADR Raw Data'!$B$6:$BE$49,'ADR Raw Data'!T$1,FALSE))/100</f>
        <v>1.32770938658177E-4</v>
      </c>
      <c r="N72" s="90">
        <f>(VLOOKUP($A71,'ADR Raw Data'!$B$6:$BE$49,'ADR Raw Data'!U$1,FALSE))/100</f>
        <v>-5.2392322884329198E-2</v>
      </c>
      <c r="O72" s="90">
        <f>(VLOOKUP($A71,'ADR Raw Data'!$B$6:$BE$49,'ADR Raw Data'!V$1,FALSE))/100</f>
        <v>-9.7792100477559096E-2</v>
      </c>
      <c r="P72" s="90">
        <f>(VLOOKUP($A71,'ADR Raw Data'!$B$6:$BE$49,'ADR Raw Data'!W$1,FALSE))/100</f>
        <v>-0.14913121238094901</v>
      </c>
      <c r="Q72" s="90">
        <f>(VLOOKUP($A71,'ADR Raw Data'!$B$6:$BE$49,'ADR Raw Data'!X$1,FALSE))/100</f>
        <v>-0.104027233165416</v>
      </c>
      <c r="R72" s="90">
        <f>(VLOOKUP($A71,'ADR Raw Data'!$B$6:$BE$49,'ADR Raw Data'!Y$1,FALSE))/100</f>
        <v>-9.1505163610595103E-2</v>
      </c>
      <c r="S72" s="91">
        <f>(VLOOKUP($A71,'ADR Raw Data'!$B$6:$BE$49,'ADR Raw Data'!AA$1,FALSE))/100</f>
        <v>-2.6704756660590401E-2</v>
      </c>
      <c r="T72" s="91">
        <f>(VLOOKUP($A71,'ADR Raw Data'!$B$6:$BE$49,'ADR Raw Data'!AB$1,FALSE))/100</f>
        <v>-3.1996021799472002E-2</v>
      </c>
      <c r="U72" s="90">
        <f>(VLOOKUP($A71,'ADR Raw Data'!$B$6:$BE$49,'ADR Raw Data'!AC$1,FALSE))/100</f>
        <v>-2.9543200844451598E-2</v>
      </c>
      <c r="V72" s="92">
        <f>(VLOOKUP($A71,'ADR Raw Data'!$B$6:$BE$49,'ADR Raw Data'!AE$1,FALSE))/100</f>
        <v>-7.48897623714916E-2</v>
      </c>
      <c r="X72" s="89">
        <f>(VLOOKUP($A71,'RevPAR Raw Data'!$B$6:$BE$43,'RevPAR Raw Data'!T$1,FALSE))/100</f>
        <v>-3.7415444749651597E-2</v>
      </c>
      <c r="Y72" s="90">
        <f>(VLOOKUP($A71,'RevPAR Raw Data'!$B$6:$BE$43,'RevPAR Raw Data'!U$1,FALSE))/100</f>
        <v>-0.126976954209851</v>
      </c>
      <c r="Z72" s="90">
        <f>(VLOOKUP($A71,'RevPAR Raw Data'!$B$6:$BE$43,'RevPAR Raw Data'!V$1,FALSE))/100</f>
        <v>-0.20488218598206198</v>
      </c>
      <c r="AA72" s="90">
        <f>(VLOOKUP($A71,'RevPAR Raw Data'!$B$6:$BE$43,'RevPAR Raw Data'!W$1,FALSE))/100</f>
        <v>-0.253736996837921</v>
      </c>
      <c r="AB72" s="90">
        <f>(VLOOKUP($A71,'RevPAR Raw Data'!$B$6:$BE$43,'RevPAR Raw Data'!X$1,FALSE))/100</f>
        <v>-0.27059238317003698</v>
      </c>
      <c r="AC72" s="90">
        <f>(VLOOKUP($A71,'RevPAR Raw Data'!$B$6:$BE$43,'RevPAR Raw Data'!Y$1,FALSE))/100</f>
        <v>-0.19464021402700599</v>
      </c>
      <c r="AD72" s="91">
        <f>(VLOOKUP($A71,'RevPAR Raw Data'!$B$6:$BE$43,'RevPAR Raw Data'!AA$1,FALSE))/100</f>
        <v>-0.21769595756058799</v>
      </c>
      <c r="AE72" s="91">
        <f>(VLOOKUP($A71,'RevPAR Raw Data'!$B$6:$BE$43,'RevPAR Raw Data'!AB$1,FALSE))/100</f>
        <v>-0.28426582603459899</v>
      </c>
      <c r="AF72" s="90">
        <f>(VLOOKUP($A71,'RevPAR Raw Data'!$B$6:$BE$43,'RevPAR Raw Data'!AC$1,FALSE))/100</f>
        <v>-0.25211625094333501</v>
      </c>
      <c r="AG72" s="92">
        <f>(VLOOKUP($A71,'RevPAR Raw Data'!$B$6:$BE$43,'RevPAR Raw Data'!AE$1,FALSE))/100</f>
        <v>-0.21163126493978301</v>
      </c>
    </row>
    <row r="73" spans="1:33" x14ac:dyDescent="0.25">
      <c r="A73" s="139"/>
      <c r="B73" s="117"/>
      <c r="C73" s="118"/>
      <c r="D73" s="118"/>
      <c r="E73" s="118"/>
      <c r="F73" s="118"/>
      <c r="G73" s="119"/>
      <c r="H73" s="99"/>
      <c r="I73" s="99"/>
      <c r="J73" s="119"/>
      <c r="K73" s="120"/>
      <c r="M73" s="121"/>
      <c r="N73" s="122"/>
      <c r="O73" s="122"/>
      <c r="P73" s="122"/>
      <c r="Q73" s="122"/>
      <c r="R73" s="123"/>
      <c r="S73" s="122"/>
      <c r="T73" s="122"/>
      <c r="U73" s="123"/>
      <c r="V73" s="124"/>
      <c r="X73" s="121"/>
      <c r="Y73" s="122"/>
      <c r="Z73" s="122"/>
      <c r="AA73" s="122"/>
      <c r="AB73" s="122"/>
      <c r="AC73" s="123"/>
      <c r="AD73" s="122"/>
      <c r="AE73" s="122"/>
      <c r="AF73" s="123"/>
      <c r="AG73" s="124"/>
    </row>
    <row r="74" spans="1:33" x14ac:dyDescent="0.25">
      <c r="A74" s="116" t="s">
        <v>27</v>
      </c>
      <c r="B74" s="117">
        <f>(VLOOKUP($A74,'Occupancy Raw Data'!$B$8:$BE$45,'Occupancy Raw Data'!G$3,FALSE))/100</f>
        <v>0.53521282476506304</v>
      </c>
      <c r="C74" s="118">
        <f>(VLOOKUP($A74,'Occupancy Raw Data'!$B$8:$BE$45,'Occupancy Raw Data'!H$3,FALSE))/100</f>
        <v>0.60685461580983902</v>
      </c>
      <c r="D74" s="118">
        <f>(VLOOKUP($A74,'Occupancy Raw Data'!$B$8:$BE$45,'Occupancy Raw Data'!I$3,FALSE))/100</f>
        <v>0.66279712548369207</v>
      </c>
      <c r="E74" s="118">
        <f>(VLOOKUP($A74,'Occupancy Raw Data'!$B$8:$BE$45,'Occupancy Raw Data'!J$3,FALSE))/100</f>
        <v>0.65129906025428397</v>
      </c>
      <c r="F74" s="118">
        <f>(VLOOKUP($A74,'Occupancy Raw Data'!$B$8:$BE$45,'Occupancy Raw Data'!K$3,FALSE))/100</f>
        <v>0.64941956882255303</v>
      </c>
      <c r="G74" s="119">
        <f>(VLOOKUP($A74,'Occupancy Raw Data'!$B$8:$BE$45,'Occupancy Raw Data'!L$3,FALSE))/100</f>
        <v>0.62111663902708603</v>
      </c>
      <c r="H74" s="99">
        <f>(VLOOKUP($A74,'Occupancy Raw Data'!$B$8:$BE$45,'Occupancy Raw Data'!N$3,FALSE))/100</f>
        <v>0.6980652294085119</v>
      </c>
      <c r="I74" s="99">
        <f>(VLOOKUP($A74,'Occupancy Raw Data'!$B$8:$BE$45,'Occupancy Raw Data'!O$3,FALSE))/100</f>
        <v>0.62907683803206094</v>
      </c>
      <c r="J74" s="119">
        <f>(VLOOKUP($A74,'Occupancy Raw Data'!$B$8:$BE$45,'Occupancy Raw Data'!P$3,FALSE))/100</f>
        <v>0.66357103372028703</v>
      </c>
      <c r="K74" s="120">
        <f>(VLOOKUP($A74,'Occupancy Raw Data'!$B$8:$BE$45,'Occupancy Raw Data'!R$3,FALSE))/100</f>
        <v>0.63324646608228596</v>
      </c>
      <c r="M74" s="121">
        <f>VLOOKUP($A74,'ADR Raw Data'!$B$6:$BE$43,'ADR Raw Data'!G$1,FALSE)</f>
        <v>95.9416959305928</v>
      </c>
      <c r="N74" s="122">
        <f>VLOOKUP($A74,'ADR Raw Data'!$B$6:$BE$43,'ADR Raw Data'!H$1,FALSE)</f>
        <v>97.561246128620795</v>
      </c>
      <c r="O74" s="122">
        <f>VLOOKUP($A74,'ADR Raw Data'!$B$6:$BE$43,'ADR Raw Data'!I$1,FALSE)</f>
        <v>101.491651376146</v>
      </c>
      <c r="P74" s="122">
        <f>VLOOKUP($A74,'ADR Raw Data'!$B$6:$BE$43,'ADR Raw Data'!J$1,FALSE)</f>
        <v>99.045360719741893</v>
      </c>
      <c r="Q74" s="122">
        <f>VLOOKUP($A74,'ADR Raw Data'!$B$6:$BE$43,'ADR Raw Data'!K$1,FALSE)</f>
        <v>98.993857677902596</v>
      </c>
      <c r="R74" s="123">
        <f>VLOOKUP($A74,'ADR Raw Data'!$B$6:$BE$43,'ADR Raw Data'!L$1,FALSE)</f>
        <v>98.731791384834395</v>
      </c>
      <c r="S74" s="122">
        <f>VLOOKUP($A74,'ADR Raw Data'!$B$6:$BE$43,'ADR Raw Data'!N$1,FALSE)</f>
        <v>108.05039277795299</v>
      </c>
      <c r="T74" s="122">
        <f>VLOOKUP($A74,'ADR Raw Data'!$B$6:$BE$43,'ADR Raw Data'!O$1,FALSE)</f>
        <v>103.349641476274</v>
      </c>
      <c r="U74" s="123">
        <f>VLOOKUP($A74,'ADR Raw Data'!$B$6:$BE$43,'ADR Raw Data'!P$1,FALSE)</f>
        <v>105.822195934688</v>
      </c>
      <c r="V74" s="124">
        <f>VLOOKUP($A74,'ADR Raw Data'!$B$6:$BE$43,'ADR Raw Data'!R$1,FALSE)</f>
        <v>100.85463311218599</v>
      </c>
      <c r="X74" s="121">
        <f>VLOOKUP($A74,'RevPAR Raw Data'!$B$6:$BE$43,'RevPAR Raw Data'!G$1,FALSE)</f>
        <v>51.349226091763398</v>
      </c>
      <c r="Y74" s="122">
        <f>VLOOKUP($A74,'RevPAR Raw Data'!$B$6:$BE$43,'RevPAR Raw Data'!H$1,FALSE)</f>
        <v>59.205492537313397</v>
      </c>
      <c r="Z74" s="122">
        <f>VLOOKUP($A74,'RevPAR Raw Data'!$B$6:$BE$43,'RevPAR Raw Data'!I$1,FALSE)</f>
        <v>67.268374792703099</v>
      </c>
      <c r="AA74" s="122">
        <f>VLOOKUP($A74,'RevPAR Raw Data'!$B$6:$BE$43,'RevPAR Raw Data'!J$1,FALSE)</f>
        <v>64.508150359314499</v>
      </c>
      <c r="AB74" s="122">
        <f>VLOOKUP($A74,'RevPAR Raw Data'!$B$6:$BE$43,'RevPAR Raw Data'!K$1,FALSE)</f>
        <v>64.288548369264703</v>
      </c>
      <c r="AC74" s="123">
        <f>VLOOKUP($A74,'RevPAR Raw Data'!$B$6:$BE$43,'RevPAR Raw Data'!L$1,FALSE)</f>
        <v>61.323958430071798</v>
      </c>
      <c r="AD74" s="122">
        <f>VLOOKUP($A74,'RevPAR Raw Data'!$B$6:$BE$43,'RevPAR Raw Data'!N$1,FALSE)</f>
        <v>75.426222222222194</v>
      </c>
      <c r="AE74" s="122">
        <f>VLOOKUP($A74,'RevPAR Raw Data'!$B$6:$BE$43,'RevPAR Raw Data'!O$1,FALSE)</f>
        <v>65.014865671641701</v>
      </c>
      <c r="AF74" s="123">
        <f>VLOOKUP($A74,'RevPAR Raw Data'!$B$6:$BE$43,'RevPAR Raw Data'!P$1,FALSE)</f>
        <v>70.220543946931997</v>
      </c>
      <c r="AG74" s="124">
        <f>VLOOKUP($A74,'RevPAR Raw Data'!$B$6:$BE$43,'RevPAR Raw Data'!R$1,FALSE)</f>
        <v>63.865840006317597</v>
      </c>
    </row>
    <row r="75" spans="1:33" x14ac:dyDescent="0.25">
      <c r="A75" s="101" t="s">
        <v>122</v>
      </c>
      <c r="B75" s="89">
        <f>(VLOOKUP($A74,'Occupancy Raw Data'!$B$8:$BE$51,'Occupancy Raw Data'!T$3,FALSE))/100</f>
        <v>-1.7508026120400599E-2</v>
      </c>
      <c r="C75" s="90">
        <f>(VLOOKUP($A74,'Occupancy Raw Data'!$B$8:$BE$51,'Occupancy Raw Data'!U$3,FALSE))/100</f>
        <v>-5.7887681542948197E-2</v>
      </c>
      <c r="D75" s="90">
        <f>(VLOOKUP($A74,'Occupancy Raw Data'!$B$8:$BE$51,'Occupancy Raw Data'!V$3,FALSE))/100</f>
        <v>-6.5446029249930204E-2</v>
      </c>
      <c r="E75" s="90">
        <f>(VLOOKUP($A74,'Occupancy Raw Data'!$B$8:$BE$51,'Occupancy Raw Data'!W$3,FALSE))/100</f>
        <v>-9.3389115030905995E-2</v>
      </c>
      <c r="F75" s="90">
        <f>(VLOOKUP($A74,'Occupancy Raw Data'!$B$8:$BE$51,'Occupancy Raw Data'!X$3,FALSE))/100</f>
        <v>-4.6662071030432101E-2</v>
      </c>
      <c r="G75" s="90">
        <f>(VLOOKUP($A74,'Occupancy Raw Data'!$B$8:$BE$51,'Occupancy Raw Data'!Y$3,FALSE))/100</f>
        <v>-5.8257793705271697E-2</v>
      </c>
      <c r="H75" s="91">
        <f>(VLOOKUP($A74,'Occupancy Raw Data'!$B$8:$BE$51,'Occupancy Raw Data'!AA$3,FALSE))/100</f>
        <v>-0.13784731528306801</v>
      </c>
      <c r="I75" s="91">
        <f>(VLOOKUP($A74,'Occupancy Raw Data'!$B$8:$BE$51,'Occupancy Raw Data'!AB$3,FALSE))/100</f>
        <v>-0.22646779778325998</v>
      </c>
      <c r="J75" s="90">
        <f>(VLOOKUP($A74,'Occupancy Raw Data'!$B$8:$BE$51,'Occupancy Raw Data'!AC$3,FALSE))/100</f>
        <v>-0.182255170517413</v>
      </c>
      <c r="K75" s="92">
        <f>(VLOOKUP($A74,'Occupancy Raw Data'!$B$8:$BE$51,'Occupancy Raw Data'!AE$3,FALSE))/100</f>
        <v>-9.9154794781290592E-2</v>
      </c>
      <c r="M75" s="89">
        <f>(VLOOKUP($A74,'ADR Raw Data'!$B$6:$BE$49,'ADR Raw Data'!T$1,FALSE))/100</f>
        <v>2.67961229266721E-3</v>
      </c>
      <c r="N75" s="90">
        <f>(VLOOKUP($A74,'ADR Raw Data'!$B$6:$BE$49,'ADR Raw Data'!U$1,FALSE))/100</f>
        <v>-3.72848052985707E-2</v>
      </c>
      <c r="O75" s="90">
        <f>(VLOOKUP($A74,'ADR Raw Data'!$B$6:$BE$49,'ADR Raw Data'!V$1,FALSE))/100</f>
        <v>-3.2769664616423298E-2</v>
      </c>
      <c r="P75" s="90">
        <f>(VLOOKUP($A74,'ADR Raw Data'!$B$6:$BE$49,'ADR Raw Data'!W$1,FALSE))/100</f>
        <v>-5.6955349967557203E-2</v>
      </c>
      <c r="Q75" s="90">
        <f>(VLOOKUP($A74,'ADR Raw Data'!$B$6:$BE$49,'ADR Raw Data'!X$1,FALSE))/100</f>
        <v>-5.2848098988855501E-2</v>
      </c>
      <c r="R75" s="90">
        <f>(VLOOKUP($A74,'ADR Raw Data'!$B$6:$BE$49,'ADR Raw Data'!Y$1,FALSE))/100</f>
        <v>-3.8053849546926005E-2</v>
      </c>
      <c r="S75" s="91">
        <f>(VLOOKUP($A74,'ADR Raw Data'!$B$6:$BE$49,'ADR Raw Data'!AA$1,FALSE))/100</f>
        <v>-7.9657341885312705E-2</v>
      </c>
      <c r="T75" s="91">
        <f>(VLOOKUP($A74,'ADR Raw Data'!$B$6:$BE$49,'ADR Raw Data'!AB$1,FALSE))/100</f>
        <v>-0.13538107101336999</v>
      </c>
      <c r="U75" s="90">
        <f>(VLOOKUP($A74,'ADR Raw Data'!$B$6:$BE$49,'ADR Raw Data'!AC$1,FALSE))/100</f>
        <v>-0.10675599695235</v>
      </c>
      <c r="V75" s="92">
        <f>(VLOOKUP($A74,'ADR Raw Data'!$B$6:$BE$49,'ADR Raw Data'!AE$1,FALSE))/100</f>
        <v>-6.4942404178876909E-2</v>
      </c>
      <c r="X75" s="89">
        <f>(VLOOKUP($A74,'RevPAR Raw Data'!$B$6:$BE$43,'RevPAR Raw Data'!T$1,FALSE))/100</f>
        <v>-1.4875328549746001E-2</v>
      </c>
      <c r="Y75" s="90">
        <f>(VLOOKUP($A74,'RevPAR Raw Data'!$B$6:$BE$43,'RevPAR Raw Data'!U$1,FALSE))/100</f>
        <v>-9.3014155906004398E-2</v>
      </c>
      <c r="Z75" s="90">
        <f>(VLOOKUP($A74,'RevPAR Raw Data'!$B$6:$BE$43,'RevPAR Raw Data'!V$1,FALSE))/100</f>
        <v>-9.6071049437356712E-2</v>
      </c>
      <c r="AA75" s="90">
        <f>(VLOOKUP($A74,'RevPAR Raw Data'!$B$6:$BE$43,'RevPAR Raw Data'!W$1,FALSE))/100</f>
        <v>-0.14502545526871699</v>
      </c>
      <c r="AB75" s="90">
        <f>(VLOOKUP($A74,'RevPAR Raw Data'!$B$6:$BE$43,'RevPAR Raw Data'!X$1,FALSE))/100</f>
        <v>-9.7044168270446388E-2</v>
      </c>
      <c r="AC75" s="90">
        <f>(VLOOKUP($A74,'RevPAR Raw Data'!$B$6:$BE$43,'RevPAR Raw Data'!Y$1,FALSE))/100</f>
        <v>-9.4094709935601498E-2</v>
      </c>
      <c r="AD75" s="91">
        <f>(VLOOKUP($A74,'RevPAR Raw Data'!$B$6:$BE$43,'RevPAR Raw Data'!AA$1,FALSE))/100</f>
        <v>-0.20652410644690503</v>
      </c>
      <c r="AE75" s="91">
        <f>(VLOOKUP($A74,'RevPAR Raw Data'!$B$6:$BE$43,'RevPAR Raw Data'!AB$1,FALSE))/100</f>
        <v>-0.33118941578269301</v>
      </c>
      <c r="AF75" s="90">
        <f>(VLOOKUP($A74,'RevPAR Raw Data'!$B$6:$BE$43,'RevPAR Raw Data'!AC$1,FALSE))/100</f>
        <v>-0.26955433504145698</v>
      </c>
      <c r="AG75" s="92">
        <f>(VLOOKUP($A74,'RevPAR Raw Data'!$B$6:$BE$43,'RevPAR Raw Data'!AE$1,FALSE))/100</f>
        <v>-0.15765784820120701</v>
      </c>
    </row>
    <row r="76" spans="1:33" x14ac:dyDescent="0.25">
      <c r="A76" s="139"/>
      <c r="B76" s="117"/>
      <c r="C76" s="118"/>
      <c r="D76" s="118"/>
      <c r="E76" s="118"/>
      <c r="F76" s="118"/>
      <c r="G76" s="119"/>
      <c r="H76" s="99"/>
      <c r="I76" s="99"/>
      <c r="J76" s="119"/>
      <c r="K76" s="120"/>
      <c r="M76" s="121"/>
      <c r="N76" s="122"/>
      <c r="O76" s="122"/>
      <c r="P76" s="122"/>
      <c r="Q76" s="122"/>
      <c r="R76" s="123"/>
      <c r="S76" s="122"/>
      <c r="T76" s="122"/>
      <c r="U76" s="123"/>
      <c r="V76" s="124"/>
      <c r="X76" s="121"/>
      <c r="Y76" s="122"/>
      <c r="Z76" s="122"/>
      <c r="AA76" s="122"/>
      <c r="AB76" s="122"/>
      <c r="AC76" s="123"/>
      <c r="AD76" s="122"/>
      <c r="AE76" s="122"/>
      <c r="AF76" s="123"/>
      <c r="AG76" s="124"/>
    </row>
    <row r="77" spans="1:33" x14ac:dyDescent="0.25">
      <c r="A77" s="116" t="s">
        <v>86</v>
      </c>
      <c r="B77" s="117">
        <f>(VLOOKUP($A77,'Occupancy Raw Data'!$B$8:$BE$45,'Occupancy Raw Data'!G$3,FALSE))/100</f>
        <v>0.57385995745074403</v>
      </c>
      <c r="C77" s="118">
        <f>(VLOOKUP($A77,'Occupancy Raw Data'!$B$8:$BE$45,'Occupancy Raw Data'!H$3,FALSE))/100</f>
        <v>0.72749976875404598</v>
      </c>
      <c r="D77" s="118">
        <f>(VLOOKUP($A77,'Occupancy Raw Data'!$B$8:$BE$45,'Occupancy Raw Data'!I$3,FALSE))/100</f>
        <v>0.82110813060771404</v>
      </c>
      <c r="E77" s="118">
        <f>(VLOOKUP($A77,'Occupancy Raw Data'!$B$8:$BE$45,'Occupancy Raw Data'!J$3,FALSE))/100</f>
        <v>0.75006937378595795</v>
      </c>
      <c r="F77" s="118">
        <f>(VLOOKUP($A77,'Occupancy Raw Data'!$B$8:$BE$45,'Occupancy Raw Data'!K$3,FALSE))/100</f>
        <v>0.62279160114697907</v>
      </c>
      <c r="G77" s="119">
        <f>(VLOOKUP($A77,'Occupancy Raw Data'!$B$8:$BE$45,'Occupancy Raw Data'!L$3,FALSE))/100</f>
        <v>0.69906576634908801</v>
      </c>
      <c r="H77" s="99">
        <f>(VLOOKUP($A77,'Occupancy Raw Data'!$B$8:$BE$45,'Occupancy Raw Data'!N$3,FALSE))/100</f>
        <v>0.57987235223383504</v>
      </c>
      <c r="I77" s="99">
        <f>(VLOOKUP($A77,'Occupancy Raw Data'!$B$8:$BE$45,'Occupancy Raw Data'!O$3,FALSE))/100</f>
        <v>0.54897789288687404</v>
      </c>
      <c r="J77" s="119">
        <f>(VLOOKUP($A77,'Occupancy Raw Data'!$B$8:$BE$45,'Occupancy Raw Data'!P$3,FALSE))/100</f>
        <v>0.56442512256035504</v>
      </c>
      <c r="K77" s="120">
        <f>(VLOOKUP($A77,'Occupancy Raw Data'!$B$8:$BE$45,'Occupancy Raw Data'!R$3,FALSE))/100</f>
        <v>0.66059701098087897</v>
      </c>
      <c r="M77" s="121">
        <f>VLOOKUP($A77,'ADR Raw Data'!$B$6:$BE$43,'ADR Raw Data'!G$1,FALSE)</f>
        <v>114.605726950354</v>
      </c>
      <c r="N77" s="122">
        <f>VLOOKUP($A77,'ADR Raw Data'!$B$6:$BE$43,'ADR Raw Data'!H$1,FALSE)</f>
        <v>140.638457724094</v>
      </c>
      <c r="O77" s="122">
        <f>VLOOKUP($A77,'ADR Raw Data'!$B$6:$BE$43,'ADR Raw Data'!I$1,FALSE)</f>
        <v>149.175219105553</v>
      </c>
      <c r="P77" s="122">
        <f>VLOOKUP($A77,'ADR Raw Data'!$B$6:$BE$43,'ADR Raw Data'!J$1,FALSE)</f>
        <v>142.28591441608</v>
      </c>
      <c r="Q77" s="122">
        <f>VLOOKUP($A77,'ADR Raw Data'!$B$6:$BE$43,'ADR Raw Data'!K$1,FALSE)</f>
        <v>119.664616070102</v>
      </c>
      <c r="R77" s="123">
        <f>VLOOKUP($A77,'ADR Raw Data'!$B$6:$BE$43,'ADR Raw Data'!L$1,FALSE)</f>
        <v>134.98629617868099</v>
      </c>
      <c r="S77" s="122">
        <f>VLOOKUP($A77,'ADR Raw Data'!$B$6:$BE$43,'ADR Raw Data'!N$1,FALSE)</f>
        <v>107.17972084861999</v>
      </c>
      <c r="T77" s="122">
        <f>VLOOKUP($A77,'ADR Raw Data'!$B$6:$BE$43,'ADR Raw Data'!O$1,FALSE)</f>
        <v>106.934028643639</v>
      </c>
      <c r="U77" s="123">
        <f>VLOOKUP($A77,'ADR Raw Data'!$B$6:$BE$43,'ADR Raw Data'!P$1,FALSE)</f>
        <v>107.060236807604</v>
      </c>
      <c r="V77" s="124">
        <f>VLOOKUP($A77,'ADR Raw Data'!$B$6:$BE$43,'ADR Raw Data'!R$1,FALSE)</f>
        <v>128.169012842054</v>
      </c>
      <c r="X77" s="121">
        <f>VLOOKUP($A77,'RevPAR Raw Data'!$B$6:$BE$43,'RevPAR Raw Data'!G$1,FALSE)</f>
        <v>65.767637591342094</v>
      </c>
      <c r="Y77" s="122">
        <f>VLOOKUP($A77,'RevPAR Raw Data'!$B$6:$BE$43,'RevPAR Raw Data'!H$1,FALSE)</f>
        <v>102.314445472204</v>
      </c>
      <c r="Z77" s="122">
        <f>VLOOKUP($A77,'RevPAR Raw Data'!$B$6:$BE$43,'RevPAR Raw Data'!I$1,FALSE)</f>
        <v>122.48898529275699</v>
      </c>
      <c r="AA77" s="122">
        <f>VLOOKUP($A77,'RevPAR Raw Data'!$B$6:$BE$43,'RevPAR Raw Data'!J$1,FALSE)</f>
        <v>106.724306724632</v>
      </c>
      <c r="AB77" s="122">
        <f>VLOOKUP($A77,'RevPAR Raw Data'!$B$6:$BE$43,'RevPAR Raw Data'!K$1,FALSE)</f>
        <v>74.526117842937694</v>
      </c>
      <c r="AC77" s="123">
        <f>VLOOKUP($A77,'RevPAR Raw Data'!$B$6:$BE$43,'RevPAR Raw Data'!L$1,FALSE)</f>
        <v>94.364298584774701</v>
      </c>
      <c r="AD77" s="122">
        <f>VLOOKUP($A77,'RevPAR Raw Data'!$B$6:$BE$43,'RevPAR Raw Data'!N$1,FALSE)</f>
        <v>62.150556840255199</v>
      </c>
      <c r="AE77" s="122">
        <f>VLOOKUP($A77,'RevPAR Raw Data'!$B$6:$BE$43,'RevPAR Raw Data'!O$1,FALSE)</f>
        <v>58.704417722689797</v>
      </c>
      <c r="AF77" s="123">
        <f>VLOOKUP($A77,'RevPAR Raw Data'!$B$6:$BE$43,'RevPAR Raw Data'!P$1,FALSE)</f>
        <v>60.427487281472501</v>
      </c>
      <c r="AG77" s="124">
        <f>VLOOKUP($A77,'RevPAR Raw Data'!$B$6:$BE$43,'RevPAR Raw Data'!R$1,FALSE)</f>
        <v>84.668066783831193</v>
      </c>
    </row>
    <row r="78" spans="1:33" x14ac:dyDescent="0.25">
      <c r="A78" s="101" t="s">
        <v>122</v>
      </c>
      <c r="B78" s="89">
        <f>(VLOOKUP($A77,'Occupancy Raw Data'!$B$8:$BE$51,'Occupancy Raw Data'!T$3,FALSE))/100</f>
        <v>-0.131922561135636</v>
      </c>
      <c r="C78" s="90">
        <f>(VLOOKUP($A77,'Occupancy Raw Data'!$B$8:$BE$51,'Occupancy Raw Data'!U$3,FALSE))/100</f>
        <v>-0.20475917024002802</v>
      </c>
      <c r="D78" s="90">
        <f>(VLOOKUP($A77,'Occupancy Raw Data'!$B$8:$BE$51,'Occupancy Raw Data'!V$3,FALSE))/100</f>
        <v>-0.15127738867864202</v>
      </c>
      <c r="E78" s="90">
        <f>(VLOOKUP($A77,'Occupancy Raw Data'!$B$8:$BE$51,'Occupancy Raw Data'!W$3,FALSE))/100</f>
        <v>-0.22134600310668801</v>
      </c>
      <c r="F78" s="90">
        <f>(VLOOKUP($A77,'Occupancy Raw Data'!$B$8:$BE$51,'Occupancy Raw Data'!X$3,FALSE))/100</f>
        <v>-0.26700133311471796</v>
      </c>
      <c r="G78" s="90">
        <f>(VLOOKUP($A77,'Occupancy Raw Data'!$B$8:$BE$51,'Occupancy Raw Data'!Y$3,FALSE))/100</f>
        <v>-0.19763616966595901</v>
      </c>
      <c r="H78" s="91">
        <f>(VLOOKUP($A77,'Occupancy Raw Data'!$B$8:$BE$51,'Occupancy Raw Data'!AA$3,FALSE))/100</f>
        <v>-0.27295262401889803</v>
      </c>
      <c r="I78" s="91">
        <f>(VLOOKUP($A77,'Occupancy Raw Data'!$B$8:$BE$51,'Occupancy Raw Data'!AB$3,FALSE))/100</f>
        <v>-0.32185083819856602</v>
      </c>
      <c r="J78" s="90">
        <f>(VLOOKUP($A77,'Occupancy Raw Data'!$B$8:$BE$51,'Occupancy Raw Data'!AC$3,FALSE))/100</f>
        <v>-0.297583562503687</v>
      </c>
      <c r="K78" s="92">
        <f>(VLOOKUP($A77,'Occupancy Raw Data'!$B$8:$BE$51,'Occupancy Raw Data'!AE$3,FALSE))/100</f>
        <v>-0.22457137676449901</v>
      </c>
      <c r="M78" s="89">
        <f>(VLOOKUP($A77,'ADR Raw Data'!$B$6:$BE$49,'ADR Raw Data'!T$1,FALSE))/100</f>
        <v>-3.9167657529056904E-2</v>
      </c>
      <c r="N78" s="90">
        <f>(VLOOKUP($A77,'ADR Raw Data'!$B$6:$BE$49,'ADR Raw Data'!U$1,FALSE))/100</f>
        <v>-6.5320053068605902E-2</v>
      </c>
      <c r="O78" s="90">
        <f>(VLOOKUP($A77,'ADR Raw Data'!$B$6:$BE$49,'ADR Raw Data'!V$1,FALSE))/100</f>
        <v>-0.10225962417745499</v>
      </c>
      <c r="P78" s="90">
        <f>(VLOOKUP($A77,'ADR Raw Data'!$B$6:$BE$49,'ADR Raw Data'!W$1,FALSE))/100</f>
        <v>-0.11403748274174901</v>
      </c>
      <c r="Q78" s="90">
        <f>(VLOOKUP($A77,'ADR Raw Data'!$B$6:$BE$49,'ADR Raw Data'!X$1,FALSE))/100</f>
        <v>-0.12436945880617699</v>
      </c>
      <c r="R78" s="90">
        <f>(VLOOKUP($A77,'ADR Raw Data'!$B$6:$BE$49,'ADR Raw Data'!Y$1,FALSE))/100</f>
        <v>-9.2644064325450498E-2</v>
      </c>
      <c r="S78" s="91">
        <f>(VLOOKUP($A77,'ADR Raw Data'!$B$6:$BE$49,'ADR Raw Data'!AA$1,FALSE))/100</f>
        <v>-8.6684329110585295E-2</v>
      </c>
      <c r="T78" s="91">
        <f>(VLOOKUP($A77,'ADR Raw Data'!$B$6:$BE$49,'ADR Raw Data'!AB$1,FALSE))/100</f>
        <v>-8.1685506420876811E-2</v>
      </c>
      <c r="U78" s="90">
        <f>(VLOOKUP($A77,'ADR Raw Data'!$B$6:$BE$49,'ADR Raw Data'!AC$1,FALSE))/100</f>
        <v>-8.4139441458077807E-2</v>
      </c>
      <c r="V78" s="92">
        <f>(VLOOKUP($A77,'ADR Raw Data'!$B$6:$BE$49,'ADR Raw Data'!AE$1,FALSE))/100</f>
        <v>-8.5677724676308603E-2</v>
      </c>
      <c r="X78" s="89">
        <f>(VLOOKUP($A77,'RevPAR Raw Data'!$B$6:$BE$43,'RevPAR Raw Data'!T$1,FALSE))/100</f>
        <v>-0.16592312096977602</v>
      </c>
      <c r="Y78" s="90">
        <f>(VLOOKUP($A77,'RevPAR Raw Data'!$B$6:$BE$43,'RevPAR Raw Data'!U$1,FALSE))/100</f>
        <v>-0.256704343442272</v>
      </c>
      <c r="Z78" s="90">
        <f>(VLOOKUP($A77,'RevPAR Raw Data'!$B$6:$BE$43,'RevPAR Raw Data'!V$1,FALSE))/100</f>
        <v>-0.238067443943273</v>
      </c>
      <c r="AA78" s="90">
        <f>(VLOOKUP($A77,'RevPAR Raw Data'!$B$6:$BE$43,'RevPAR Raw Data'!W$1,FALSE))/100</f>
        <v>-0.31014174483920298</v>
      </c>
      <c r="AB78" s="90">
        <f>(VLOOKUP($A77,'RevPAR Raw Data'!$B$6:$BE$43,'RevPAR Raw Data'!X$1,FALSE))/100</f>
        <v>-0.358163980620891</v>
      </c>
      <c r="AC78" s="90">
        <f>(VLOOKUP($A77,'RevPAR Raw Data'!$B$6:$BE$43,'RevPAR Raw Data'!Y$1,FALSE))/100</f>
        <v>-0.27197041597584098</v>
      </c>
      <c r="AD78" s="91">
        <f>(VLOOKUP($A77,'RevPAR Raw Data'!$B$6:$BE$43,'RevPAR Raw Data'!AA$1,FALSE))/100</f>
        <v>-0.33597623803743198</v>
      </c>
      <c r="AE78" s="91">
        <f>(VLOOKUP($A77,'RevPAR Raw Data'!$B$6:$BE$43,'RevPAR Raw Data'!AB$1,FALSE))/100</f>
        <v>-0.37724579590921004</v>
      </c>
      <c r="AF78" s="90">
        <f>(VLOOKUP($A77,'RevPAR Raw Data'!$B$6:$BE$43,'RevPAR Raw Data'!AC$1,FALSE))/100</f>
        <v>-0.35668448922559898</v>
      </c>
      <c r="AG78" s="92">
        <f>(VLOOKUP($A77,'RevPAR Raw Data'!$B$6:$BE$43,'RevPAR Raw Data'!AE$1,FALSE))/100</f>
        <v>-0.29100833685219901</v>
      </c>
    </row>
    <row r="79" spans="1:33" x14ac:dyDescent="0.25">
      <c r="A79" s="129"/>
      <c r="B79" s="130"/>
      <c r="C79" s="131"/>
      <c r="D79" s="131"/>
      <c r="E79" s="131"/>
      <c r="F79" s="131"/>
      <c r="G79" s="132"/>
      <c r="H79" s="131"/>
      <c r="I79" s="131"/>
      <c r="J79" s="132"/>
      <c r="K79" s="133"/>
      <c r="M79" s="130"/>
      <c r="N79" s="131"/>
      <c r="O79" s="131"/>
      <c r="P79" s="131"/>
      <c r="Q79" s="131"/>
      <c r="R79" s="132"/>
      <c r="S79" s="131"/>
      <c r="T79" s="131"/>
      <c r="U79" s="132"/>
      <c r="V79" s="133"/>
      <c r="X79" s="130"/>
      <c r="Y79" s="131"/>
      <c r="Z79" s="131"/>
      <c r="AA79" s="131"/>
      <c r="AB79" s="131"/>
      <c r="AC79" s="132"/>
      <c r="AD79" s="131"/>
      <c r="AE79" s="131"/>
      <c r="AF79" s="132"/>
      <c r="AG79" s="133"/>
    </row>
    <row r="80" spans="1:33" x14ac:dyDescent="0.25">
      <c r="A80" s="143" t="s">
        <v>19</v>
      </c>
      <c r="B80" s="117">
        <f>(VLOOKUP($A80,'Occupancy Raw Data'!$B$8:$BE$45,'Occupancy Raw Data'!G$3,FALSE))/100</f>
        <v>0.57546952266263507</v>
      </c>
      <c r="C80" s="118">
        <f>(VLOOKUP($A80,'Occupancy Raw Data'!$B$8:$BE$45,'Occupancy Raw Data'!H$3,FALSE))/100</f>
        <v>0.67601014630146805</v>
      </c>
      <c r="D80" s="118">
        <f>(VLOOKUP($A80,'Occupancy Raw Data'!$B$8:$BE$45,'Occupancy Raw Data'!I$3,FALSE))/100</f>
        <v>0.70334879192395305</v>
      </c>
      <c r="E80" s="118">
        <f>(VLOOKUP($A80,'Occupancy Raw Data'!$B$8:$BE$45,'Occupancy Raw Data'!J$3,FALSE))/100</f>
        <v>0.70352814573778399</v>
      </c>
      <c r="F80" s="118">
        <f>(VLOOKUP($A80,'Occupancy Raw Data'!$B$8:$BE$45,'Occupancy Raw Data'!K$3,FALSE))/100</f>
        <v>0.67234620410464008</v>
      </c>
      <c r="G80" s="119">
        <f>(VLOOKUP($A80,'Occupancy Raw Data'!$B$8:$BE$45,'Occupancy Raw Data'!L$3,FALSE))/100</f>
        <v>0.66614056214609607</v>
      </c>
      <c r="H80" s="99">
        <f>(VLOOKUP($A80,'Occupancy Raw Data'!$B$8:$BE$45,'Occupancy Raw Data'!N$3,FALSE))/100</f>
        <v>0.74880217274334404</v>
      </c>
      <c r="I80" s="99">
        <f>(VLOOKUP($A80,'Occupancy Raw Data'!$B$8:$BE$45,'Occupancy Raw Data'!O$3,FALSE))/100</f>
        <v>0.67460093776422592</v>
      </c>
      <c r="J80" s="119">
        <f>(VLOOKUP($A80,'Occupancy Raw Data'!$B$8:$BE$45,'Occupancy Raw Data'!P$3,FALSE))/100</f>
        <v>0.71170155525378509</v>
      </c>
      <c r="K80" s="120">
        <f>(VLOOKUP($A80,'Occupancy Raw Data'!$B$8:$BE$45,'Occupancy Raw Data'!R$3,FALSE))/100</f>
        <v>0.67915798874829303</v>
      </c>
      <c r="M80" s="121">
        <f>VLOOKUP($A80,'ADR Raw Data'!$B$6:$BE$43,'ADR Raw Data'!G$1,FALSE)</f>
        <v>116.42822371772</v>
      </c>
      <c r="N80" s="122">
        <f>VLOOKUP($A80,'ADR Raw Data'!$B$6:$BE$43,'ADR Raw Data'!H$1,FALSE)</f>
        <v>123.100349253335</v>
      </c>
      <c r="O80" s="122">
        <f>VLOOKUP($A80,'ADR Raw Data'!$B$6:$BE$43,'ADR Raw Data'!I$1,FALSE)</f>
        <v>126.920366758952</v>
      </c>
      <c r="P80" s="122">
        <f>VLOOKUP($A80,'ADR Raw Data'!$B$6:$BE$43,'ADR Raw Data'!J$1,FALSE)</f>
        <v>130.143256584601</v>
      </c>
      <c r="Q80" s="122">
        <f>VLOOKUP($A80,'ADR Raw Data'!$B$6:$BE$43,'ADR Raw Data'!K$1,FALSE)</f>
        <v>129.519708753477</v>
      </c>
      <c r="R80" s="123">
        <f>VLOOKUP($A80,'ADR Raw Data'!$B$6:$BE$43,'ADR Raw Data'!L$1,FALSE)</f>
        <v>125.53770730956801</v>
      </c>
      <c r="S80" s="122">
        <f>VLOOKUP($A80,'ADR Raw Data'!$B$6:$BE$43,'ADR Raw Data'!N$1,FALSE)</f>
        <v>146.558294230966</v>
      </c>
      <c r="T80" s="122">
        <f>VLOOKUP($A80,'ADR Raw Data'!$B$6:$BE$43,'ADR Raw Data'!O$1,FALSE)</f>
        <v>141.20258224011499</v>
      </c>
      <c r="U80" s="123">
        <f>VLOOKUP($A80,'ADR Raw Data'!$B$6:$BE$43,'ADR Raw Data'!P$1,FALSE)</f>
        <v>144.020033421535</v>
      </c>
      <c r="V80" s="124">
        <f>VLOOKUP($A80,'ADR Raw Data'!$B$6:$BE$43,'ADR Raw Data'!R$1,FALSE)</f>
        <v>131.071408264707</v>
      </c>
      <c r="X80" s="121">
        <f>VLOOKUP($A80,'RevPAR Raw Data'!$B$6:$BE$43,'RevPAR Raw Data'!G$1,FALSE)</f>
        <v>67.000894327295001</v>
      </c>
      <c r="Y80" s="122">
        <f>VLOOKUP($A80,'RevPAR Raw Data'!$B$6:$BE$43,'RevPAR Raw Data'!H$1,FALSE)</f>
        <v>83.217085108508996</v>
      </c>
      <c r="Z80" s="122">
        <f>VLOOKUP($A80,'RevPAR Raw Data'!$B$6:$BE$43,'RevPAR Raw Data'!I$1,FALSE)</f>
        <v>89.269286630454204</v>
      </c>
      <c r="AA80" s="122">
        <f>VLOOKUP($A80,'RevPAR Raw Data'!$B$6:$BE$43,'RevPAR Raw Data'!J$1,FALSE)</f>
        <v>91.5594439852417</v>
      </c>
      <c r="AB80" s="122">
        <f>VLOOKUP($A80,'RevPAR Raw Data'!$B$6:$BE$43,'RevPAR Raw Data'!K$1,FALSE)</f>
        <v>87.082084537138996</v>
      </c>
      <c r="AC80" s="123">
        <f>VLOOKUP($A80,'RevPAR Raw Data'!$B$6:$BE$43,'RevPAR Raw Data'!L$1,FALSE)</f>
        <v>83.625758917727794</v>
      </c>
      <c r="AD80" s="122">
        <f>VLOOKUP($A80,'RevPAR Raw Data'!$B$6:$BE$43,'RevPAR Raw Data'!N$1,FALSE)</f>
        <v>109.74316915370601</v>
      </c>
      <c r="AE80" s="122">
        <f>VLOOKUP($A80,'RevPAR Raw Data'!$B$6:$BE$43,'RevPAR Raw Data'!O$1,FALSE)</f>
        <v>95.255394393912198</v>
      </c>
      <c r="AF80" s="123">
        <f>VLOOKUP($A80,'RevPAR Raw Data'!$B$6:$BE$43,'RevPAR Raw Data'!P$1,FALSE)</f>
        <v>102.499281773809</v>
      </c>
      <c r="AG80" s="124">
        <f>VLOOKUP($A80,'RevPAR Raw Data'!$B$6:$BE$43,'RevPAR Raw Data'!R$1,FALSE)</f>
        <v>89.018194019465298</v>
      </c>
    </row>
    <row r="81" spans="1:33" x14ac:dyDescent="0.25">
      <c r="A81" s="101" t="s">
        <v>122</v>
      </c>
      <c r="B81" s="89">
        <f>(VLOOKUP($A80,'Occupancy Raw Data'!$B$8:$BE$51,'Occupancy Raw Data'!T$3,FALSE))/100</f>
        <v>4.4148121695733504E-2</v>
      </c>
      <c r="C81" s="90">
        <f>(VLOOKUP($A80,'Occupancy Raw Data'!$B$8:$BE$51,'Occupancy Raw Data'!U$3,FALSE))/100</f>
        <v>0.10857463718731999</v>
      </c>
      <c r="D81" s="90">
        <f>(VLOOKUP($A80,'Occupancy Raw Data'!$B$8:$BE$51,'Occupancy Raw Data'!V$3,FALSE))/100</f>
        <v>9.8486977607093101E-2</v>
      </c>
      <c r="E81" s="90">
        <f>(VLOOKUP($A80,'Occupancy Raw Data'!$B$8:$BE$51,'Occupancy Raw Data'!W$3,FALSE))/100</f>
        <v>7.1097048690216602E-2</v>
      </c>
      <c r="F81" s="90">
        <f>(VLOOKUP($A80,'Occupancy Raw Data'!$B$8:$BE$51,'Occupancy Raw Data'!X$3,FALSE))/100</f>
        <v>-6.5903257543175095E-2</v>
      </c>
      <c r="G81" s="90">
        <f>(VLOOKUP($A80,'Occupancy Raw Data'!$B$8:$BE$51,'Occupancy Raw Data'!Y$3,FALSE))/100</f>
        <v>4.8102930935943894E-2</v>
      </c>
      <c r="H81" s="91">
        <f>(VLOOKUP($A80,'Occupancy Raw Data'!$B$8:$BE$51,'Occupancy Raw Data'!AA$3,FALSE))/100</f>
        <v>-7.36865315162398E-2</v>
      </c>
      <c r="I81" s="91">
        <f>(VLOOKUP($A80,'Occupancy Raw Data'!$B$8:$BE$51,'Occupancy Raw Data'!AB$3,FALSE))/100</f>
        <v>-0.18985462952151699</v>
      </c>
      <c r="J81" s="90">
        <f>(VLOOKUP($A80,'Occupancy Raw Data'!$B$8:$BE$51,'Occupancy Raw Data'!AC$3,FALSE))/100</f>
        <v>-0.132631482251548</v>
      </c>
      <c r="K81" s="92">
        <f>(VLOOKUP($A80,'Occupancy Raw Data'!$B$8:$BE$51,'Occupancy Raw Data'!AE$3,FALSE))/100</f>
        <v>-1.3445546892999101E-2</v>
      </c>
      <c r="M81" s="89">
        <f>(VLOOKUP($A80,'ADR Raw Data'!$B$6:$BE$49,'ADR Raw Data'!T$1,FALSE))/100</f>
        <v>7.6124369644923404E-2</v>
      </c>
      <c r="N81" s="90">
        <f>(VLOOKUP($A80,'ADR Raw Data'!$B$6:$BE$49,'ADR Raw Data'!U$1,FALSE))/100</f>
        <v>0.11968459828070101</v>
      </c>
      <c r="O81" s="90">
        <f>(VLOOKUP($A80,'ADR Raw Data'!$B$6:$BE$49,'ADR Raw Data'!V$1,FALSE))/100</f>
        <v>0.11220084928412699</v>
      </c>
      <c r="P81" s="90">
        <f>(VLOOKUP($A80,'ADR Raw Data'!$B$6:$BE$49,'ADR Raw Data'!W$1,FALSE))/100</f>
        <v>0.115672690967245</v>
      </c>
      <c r="Q81" s="90">
        <f>(VLOOKUP($A80,'ADR Raw Data'!$B$6:$BE$49,'ADR Raw Data'!X$1,FALSE))/100</f>
        <v>3.4828446005220802E-2</v>
      </c>
      <c r="R81" s="90">
        <f>(VLOOKUP($A80,'ADR Raw Data'!$B$6:$BE$49,'ADR Raw Data'!Y$1,FALSE))/100</f>
        <v>8.8668197165618703E-2</v>
      </c>
      <c r="S81" s="91">
        <f>(VLOOKUP($A80,'ADR Raw Data'!$B$6:$BE$49,'ADR Raw Data'!AA$1,FALSE))/100</f>
        <v>-3.7896796970991201E-2</v>
      </c>
      <c r="T81" s="91">
        <f>(VLOOKUP($A80,'ADR Raw Data'!$B$6:$BE$49,'ADR Raw Data'!AB$1,FALSE))/100</f>
        <v>-8.724483401161949E-2</v>
      </c>
      <c r="U81" s="90">
        <f>(VLOOKUP($A80,'ADR Raw Data'!$B$6:$BE$49,'ADR Raw Data'!AC$1,FALSE))/100</f>
        <v>-6.1959039524538205E-2</v>
      </c>
      <c r="V81" s="92">
        <f>(VLOOKUP($A80,'ADR Raw Data'!$B$6:$BE$49,'ADR Raw Data'!AE$1,FALSE))/100</f>
        <v>2.13726833383126E-2</v>
      </c>
      <c r="X81" s="89">
        <f>(VLOOKUP($A80,'RevPAR Raw Data'!$B$6:$BE$43,'RevPAR Raw Data'!T$1,FALSE))/100</f>
        <v>0.123633239275752</v>
      </c>
      <c r="Y81" s="90">
        <f>(VLOOKUP($A80,'RevPAR Raw Data'!$B$6:$BE$43,'RevPAR Raw Data'!U$1,FALSE))/100</f>
        <v>0.241253947303259</v>
      </c>
      <c r="Z81" s="90">
        <f>(VLOOKUP($A80,'RevPAR Raw Data'!$B$6:$BE$43,'RevPAR Raw Data'!V$1,FALSE))/100</f>
        <v>0.22173814942216299</v>
      </c>
      <c r="AA81" s="90">
        <f>(VLOOKUP($A80,'RevPAR Raw Data'!$B$6:$BE$43,'RevPAR Raw Data'!W$1,FALSE))/100</f>
        <v>0.19499372659928799</v>
      </c>
      <c r="AB81" s="90">
        <f>(VLOOKUP($A80,'RevPAR Raw Data'!$B$6:$BE$43,'RevPAR Raw Data'!X$1,FALSE))/100</f>
        <v>-3.3370119584864903E-2</v>
      </c>
      <c r="AC81" s="90">
        <f>(VLOOKUP($A80,'RevPAR Raw Data'!$B$6:$BE$43,'RevPAR Raw Data'!Y$1,FALSE))/100</f>
        <v>0.14103632826603499</v>
      </c>
      <c r="AD81" s="91">
        <f>(VLOOKUP($A80,'RevPAR Raw Data'!$B$6:$BE$43,'RevPAR Raw Data'!AA$1,FALSE))/100</f>
        <v>-0.108790844962863</v>
      </c>
      <c r="AE81" s="91">
        <f>(VLOOKUP($A80,'RevPAR Raw Data'!$B$6:$BE$43,'RevPAR Raw Data'!AB$1,FALSE))/100</f>
        <v>-0.26053562789419399</v>
      </c>
      <c r="AF81" s="90">
        <f>(VLOOKUP($A80,'RevPAR Raw Data'!$B$6:$BE$43,'RevPAR Raw Data'!AC$1,FALSE))/100</f>
        <v>-0.186372802525065</v>
      </c>
      <c r="AG81" s="92">
        <f>(VLOOKUP($A80,'RevPAR Raw Data'!$B$6:$BE$43,'RevPAR Raw Data'!AE$1,FALSE))/100</f>
        <v>7.6397690292589202E-3</v>
      </c>
    </row>
    <row r="82" spans="1:33" x14ac:dyDescent="0.25">
      <c r="A82" s="143"/>
      <c r="B82" s="117"/>
      <c r="C82" s="118"/>
      <c r="D82" s="118"/>
      <c r="E82" s="118"/>
      <c r="F82" s="118"/>
      <c r="G82" s="119"/>
      <c r="H82" s="99"/>
      <c r="I82" s="99"/>
      <c r="J82" s="119"/>
      <c r="K82" s="120"/>
      <c r="M82" s="121"/>
      <c r="N82" s="122"/>
      <c r="O82" s="122"/>
      <c r="P82" s="122"/>
      <c r="Q82" s="122"/>
      <c r="R82" s="123"/>
      <c r="S82" s="122"/>
      <c r="T82" s="122"/>
      <c r="U82" s="123"/>
      <c r="V82" s="124"/>
      <c r="X82" s="121"/>
      <c r="Y82" s="122"/>
      <c r="Z82" s="122"/>
      <c r="AA82" s="122"/>
      <c r="AB82" s="122"/>
      <c r="AC82" s="123"/>
      <c r="AD82" s="122"/>
      <c r="AE82" s="122"/>
      <c r="AF82" s="123"/>
      <c r="AG82" s="124"/>
    </row>
    <row r="83" spans="1:33" x14ac:dyDescent="0.25">
      <c r="A83" s="116" t="s">
        <v>87</v>
      </c>
      <c r="B83" s="117">
        <f>(VLOOKUP($A83,'Occupancy Raw Data'!$B$8:$BE$45,'Occupancy Raw Data'!G$3,FALSE))/100</f>
        <v>0.62926992632283896</v>
      </c>
      <c r="C83" s="118">
        <f>(VLOOKUP($A83,'Occupancy Raw Data'!$B$8:$BE$45,'Occupancy Raw Data'!H$3,FALSE))/100</f>
        <v>0.75787006028131199</v>
      </c>
      <c r="D83" s="118">
        <f>(VLOOKUP($A83,'Occupancy Raw Data'!$B$8:$BE$45,'Occupancy Raw Data'!I$3,FALSE))/100</f>
        <v>0.77109845947756095</v>
      </c>
      <c r="E83" s="118">
        <f>(VLOOKUP($A83,'Occupancy Raw Data'!$B$8:$BE$45,'Occupancy Raw Data'!J$3,FALSE))/100</f>
        <v>0.77227059611520399</v>
      </c>
      <c r="F83" s="118">
        <f>(VLOOKUP($A83,'Occupancy Raw Data'!$B$8:$BE$45,'Occupancy Raw Data'!K$3,FALSE))/100</f>
        <v>0.68067649028801003</v>
      </c>
      <c r="G83" s="119">
        <f>(VLOOKUP($A83,'Occupancy Raw Data'!$B$8:$BE$45,'Occupancy Raw Data'!L$3,FALSE))/100</f>
        <v>0.72223710649698503</v>
      </c>
      <c r="H83" s="99">
        <f>(VLOOKUP($A83,'Occupancy Raw Data'!$B$8:$BE$45,'Occupancy Raw Data'!N$3,FALSE))/100</f>
        <v>0.72488278633623493</v>
      </c>
      <c r="I83" s="99">
        <f>(VLOOKUP($A83,'Occupancy Raw Data'!$B$8:$BE$45,'Occupancy Raw Data'!O$3,FALSE))/100</f>
        <v>0.66108506363027397</v>
      </c>
      <c r="J83" s="119">
        <f>(VLOOKUP($A83,'Occupancy Raw Data'!$B$8:$BE$45,'Occupancy Raw Data'!P$3,FALSE))/100</f>
        <v>0.69298392498325501</v>
      </c>
      <c r="K83" s="120">
        <f>(VLOOKUP($A83,'Occupancy Raw Data'!$B$8:$BE$45,'Occupancy Raw Data'!R$3,FALSE))/100</f>
        <v>0.71387905463592005</v>
      </c>
      <c r="M83" s="121">
        <f>VLOOKUP($A83,'ADR Raw Data'!$B$6:$BE$43,'ADR Raw Data'!G$1,FALSE)</f>
        <v>89.502839515699804</v>
      </c>
      <c r="N83" s="122">
        <f>VLOOKUP($A83,'ADR Raw Data'!$B$6:$BE$43,'ADR Raw Data'!H$1,FALSE)</f>
        <v>95.386550927971697</v>
      </c>
      <c r="O83" s="122">
        <f>VLOOKUP($A83,'ADR Raw Data'!$B$6:$BE$43,'ADR Raw Data'!I$1,FALSE)</f>
        <v>97.129038262757803</v>
      </c>
      <c r="P83" s="122">
        <f>VLOOKUP($A83,'ADR Raw Data'!$B$6:$BE$43,'ADR Raw Data'!J$1,FALSE)</f>
        <v>97.054344210754493</v>
      </c>
      <c r="Q83" s="122">
        <f>VLOOKUP($A83,'ADR Raw Data'!$B$6:$BE$43,'ADR Raw Data'!K$1,FALSE)</f>
        <v>92.263065092250898</v>
      </c>
      <c r="R83" s="123">
        <f>VLOOKUP($A83,'ADR Raw Data'!$B$6:$BE$43,'ADR Raw Data'!L$1,FALSE)</f>
        <v>94.501271292775598</v>
      </c>
      <c r="S83" s="122">
        <f>VLOOKUP($A83,'ADR Raw Data'!$B$6:$BE$43,'ADR Raw Data'!N$1,FALSE)</f>
        <v>100.61778078078</v>
      </c>
      <c r="T83" s="122">
        <f>VLOOKUP($A83,'ADR Raw Data'!$B$6:$BE$43,'ADR Raw Data'!O$1,FALSE)</f>
        <v>97.6546697315096</v>
      </c>
      <c r="U83" s="123">
        <f>VLOOKUP($A83,'ADR Raw Data'!$B$6:$BE$43,'ADR Raw Data'!P$1,FALSE)</f>
        <v>99.204422991422007</v>
      </c>
      <c r="V83" s="124">
        <f>VLOOKUP($A83,'ADR Raw Data'!$B$6:$BE$43,'ADR Raw Data'!R$1,FALSE)</f>
        <v>95.805697342760396</v>
      </c>
      <c r="X83" s="121">
        <f>VLOOKUP($A83,'RevPAR Raw Data'!$B$6:$BE$43,'RevPAR Raw Data'!G$1,FALSE)</f>
        <v>56.321445227729399</v>
      </c>
      <c r="Y83" s="122">
        <f>VLOOKUP($A83,'RevPAR Raw Data'!$B$6:$BE$43,'RevPAR Raw Data'!H$1,FALSE)</f>
        <v>72.290611101808395</v>
      </c>
      <c r="Z83" s="122">
        <f>VLOOKUP($A83,'RevPAR Raw Data'!$B$6:$BE$43,'RevPAR Raw Data'!I$1,FALSE)</f>
        <v>74.896051774949697</v>
      </c>
      <c r="AA83" s="122">
        <f>VLOOKUP($A83,'RevPAR Raw Data'!$B$6:$BE$43,'RevPAR Raw Data'!J$1,FALSE)</f>
        <v>74.952216259209607</v>
      </c>
      <c r="AB83" s="122">
        <f>VLOOKUP($A83,'RevPAR Raw Data'!$B$6:$BE$43,'RevPAR Raw Data'!K$1,FALSE)</f>
        <v>62.801299330207598</v>
      </c>
      <c r="AC83" s="123">
        <f>VLOOKUP($A83,'RevPAR Raw Data'!$B$6:$BE$43,'RevPAR Raw Data'!L$1,FALSE)</f>
        <v>68.252324738780899</v>
      </c>
      <c r="AD83" s="122">
        <f>VLOOKUP($A83,'RevPAR Raw Data'!$B$6:$BE$43,'RevPAR Raw Data'!N$1,FALSE)</f>
        <v>72.9360972873409</v>
      </c>
      <c r="AE83" s="122">
        <f>VLOOKUP($A83,'RevPAR Raw Data'!$B$6:$BE$43,'RevPAR Raw Data'!O$1,FALSE)</f>
        <v>64.558043553248396</v>
      </c>
      <c r="AF83" s="123">
        <f>VLOOKUP($A83,'RevPAR Raw Data'!$B$6:$BE$43,'RevPAR Raw Data'!P$1,FALSE)</f>
        <v>68.747070420294705</v>
      </c>
      <c r="AG83" s="124">
        <f>VLOOKUP($A83,'RevPAR Raw Data'!$B$6:$BE$43,'RevPAR Raw Data'!R$1,FALSE)</f>
        <v>68.393680647784905</v>
      </c>
    </row>
    <row r="84" spans="1:33" x14ac:dyDescent="0.25">
      <c r="A84" s="101" t="s">
        <v>122</v>
      </c>
      <c r="B84" s="89">
        <f>(VLOOKUP($A83,'Occupancy Raw Data'!$B$8:$BE$51,'Occupancy Raw Data'!T$3,FALSE))/100</f>
        <v>2.9312129836093898E-2</v>
      </c>
      <c r="C84" s="90">
        <f>(VLOOKUP($A83,'Occupancy Raw Data'!$B$8:$BE$51,'Occupancy Raw Data'!U$3,FALSE))/100</f>
        <v>2.0614729165315801E-2</v>
      </c>
      <c r="D84" s="90">
        <f>(VLOOKUP($A83,'Occupancy Raw Data'!$B$8:$BE$51,'Occupancy Raw Data'!V$3,FALSE))/100</f>
        <v>2.4452362758825698E-3</v>
      </c>
      <c r="E84" s="90">
        <f>(VLOOKUP($A83,'Occupancy Raw Data'!$B$8:$BE$51,'Occupancy Raw Data'!W$3,FALSE))/100</f>
        <v>-1.6695091655372599E-2</v>
      </c>
      <c r="F84" s="90">
        <f>(VLOOKUP($A83,'Occupancy Raw Data'!$B$8:$BE$51,'Occupancy Raw Data'!X$3,FALSE))/100</f>
        <v>-0.117866326938983</v>
      </c>
      <c r="G84" s="90">
        <f>(VLOOKUP($A83,'Occupancy Raw Data'!$B$8:$BE$51,'Occupancy Raw Data'!Y$3,FALSE))/100</f>
        <v>-1.8736267691595001E-2</v>
      </c>
      <c r="H84" s="91">
        <f>(VLOOKUP($A83,'Occupancy Raw Data'!$B$8:$BE$51,'Occupancy Raw Data'!AA$3,FALSE))/100</f>
        <v>-0.12674675729330601</v>
      </c>
      <c r="I84" s="91">
        <f>(VLOOKUP($A83,'Occupancy Raw Data'!$B$8:$BE$51,'Occupancy Raw Data'!AB$3,FALSE))/100</f>
        <v>-0.226361512374713</v>
      </c>
      <c r="J84" s="90">
        <f>(VLOOKUP($A83,'Occupancy Raw Data'!$B$8:$BE$51,'Occupancy Raw Data'!AC$3,FALSE))/100</f>
        <v>-0.17727612826099801</v>
      </c>
      <c r="K84" s="92">
        <f>(VLOOKUP($A83,'Occupancy Raw Data'!$B$8:$BE$51,'Occupancy Raw Data'!AE$3,FALSE))/100</f>
        <v>-6.8520101328531702E-2</v>
      </c>
      <c r="M84" s="89">
        <f>(VLOOKUP($A83,'ADR Raw Data'!$B$6:$BE$49,'ADR Raw Data'!T$1,FALSE))/100</f>
        <v>-3.2793938769626198E-2</v>
      </c>
      <c r="N84" s="90">
        <f>(VLOOKUP($A83,'ADR Raw Data'!$B$6:$BE$49,'ADR Raw Data'!U$1,FALSE))/100</f>
        <v>-3.8523056021508004E-2</v>
      </c>
      <c r="O84" s="90">
        <f>(VLOOKUP($A83,'ADR Raw Data'!$B$6:$BE$49,'ADR Raw Data'!V$1,FALSE))/100</f>
        <v>-4.71528043516794E-2</v>
      </c>
      <c r="P84" s="90">
        <f>(VLOOKUP($A83,'ADR Raw Data'!$B$6:$BE$49,'ADR Raw Data'!W$1,FALSE))/100</f>
        <v>-4.2481477102016399E-2</v>
      </c>
      <c r="Q84" s="90">
        <f>(VLOOKUP($A83,'ADR Raw Data'!$B$6:$BE$49,'ADR Raw Data'!X$1,FALSE))/100</f>
        <v>-0.102707606814485</v>
      </c>
      <c r="R84" s="90">
        <f>(VLOOKUP($A83,'ADR Raw Data'!$B$6:$BE$49,'ADR Raw Data'!Y$1,FALSE))/100</f>
        <v>-5.3923377313548307E-2</v>
      </c>
      <c r="S84" s="91">
        <f>(VLOOKUP($A83,'ADR Raw Data'!$B$6:$BE$49,'ADR Raw Data'!AA$1,FALSE))/100</f>
        <v>-0.16474223015081801</v>
      </c>
      <c r="T84" s="91">
        <f>(VLOOKUP($A83,'ADR Raw Data'!$B$6:$BE$49,'ADR Raw Data'!AB$1,FALSE))/100</f>
        <v>-0.202864874640238</v>
      </c>
      <c r="U84" s="90">
        <f>(VLOOKUP($A83,'ADR Raw Data'!$B$6:$BE$49,'ADR Raw Data'!AC$1,FALSE))/100</f>
        <v>-0.18350209535512099</v>
      </c>
      <c r="V84" s="92">
        <f>(VLOOKUP($A83,'ADR Raw Data'!$B$6:$BE$49,'ADR Raw Data'!AE$1,FALSE))/100</f>
        <v>-0.10188454516357601</v>
      </c>
      <c r="X84" s="89">
        <f>(VLOOKUP($A83,'RevPAR Raw Data'!$B$6:$BE$43,'RevPAR Raw Data'!T$1,FALSE))/100</f>
        <v>-4.4430691245844903E-3</v>
      </c>
      <c r="Y84" s="90">
        <f>(VLOOKUP($A83,'RevPAR Raw Data'!$B$6:$BE$43,'RevPAR Raw Data'!U$1,FALSE))/100</f>
        <v>-1.8702469222695799E-2</v>
      </c>
      <c r="Z84" s="90">
        <f>(VLOOKUP($A83,'RevPAR Raw Data'!$B$6:$BE$43,'RevPAR Raw Data'!V$1,FALSE))/100</f>
        <v>-4.4822867823507098E-2</v>
      </c>
      <c r="AA84" s="90">
        <f>(VLOOKUP($A83,'RevPAR Raw Data'!$B$6:$BE$43,'RevPAR Raw Data'!W$1,FALSE))/100</f>
        <v>-5.8467336603515302E-2</v>
      </c>
      <c r="AB84" s="90">
        <f>(VLOOKUP($A83,'RevPAR Raw Data'!$B$6:$BE$43,'RevPAR Raw Data'!X$1,FALSE))/100</f>
        <v>-0.20846816538955198</v>
      </c>
      <c r="AC84" s="90">
        <f>(VLOOKUP($A83,'RevPAR Raw Data'!$B$6:$BE$43,'RevPAR Raw Data'!Y$1,FALSE))/100</f>
        <v>-7.1649322172961799E-2</v>
      </c>
      <c r="AD84" s="91">
        <f>(VLOOKUP($A83,'RevPAR Raw Data'!$B$6:$BE$43,'RevPAR Raw Data'!AA$1,FALSE))/100</f>
        <v>-0.27060844398324002</v>
      </c>
      <c r="AE84" s="91">
        <f>(VLOOKUP($A83,'RevPAR Raw Data'!$B$6:$BE$43,'RevPAR Raw Data'!AB$1,FALSE))/100</f>
        <v>-0.38330558718368102</v>
      </c>
      <c r="AF84" s="90">
        <f>(VLOOKUP($A83,'RevPAR Raw Data'!$B$6:$BE$43,'RevPAR Raw Data'!AC$1,FALSE))/100</f>
        <v>-0.32824768262378301</v>
      </c>
      <c r="AG84" s="92">
        <f>(VLOOKUP($A83,'RevPAR Raw Data'!$B$6:$BE$43,'RevPAR Raw Data'!AE$1,FALSE))/100</f>
        <v>-0.16342350713368797</v>
      </c>
    </row>
    <row r="85" spans="1:33" x14ac:dyDescent="0.25">
      <c r="A85" s="139"/>
      <c r="B85" s="117"/>
      <c r="C85" s="118"/>
      <c r="D85" s="118"/>
      <c r="E85" s="118"/>
      <c r="F85" s="118"/>
      <c r="G85" s="119"/>
      <c r="H85" s="99"/>
      <c r="I85" s="99"/>
      <c r="J85" s="119"/>
      <c r="K85" s="120"/>
      <c r="M85" s="121"/>
      <c r="N85" s="122"/>
      <c r="O85" s="122"/>
      <c r="P85" s="122"/>
      <c r="Q85" s="122"/>
      <c r="R85" s="123"/>
      <c r="S85" s="122"/>
      <c r="T85" s="122"/>
      <c r="U85" s="123"/>
      <c r="V85" s="124"/>
      <c r="X85" s="121"/>
      <c r="Y85" s="122"/>
      <c r="Z85" s="122"/>
      <c r="AA85" s="122"/>
      <c r="AB85" s="122"/>
      <c r="AC85" s="123"/>
      <c r="AD85" s="122"/>
      <c r="AE85" s="122"/>
      <c r="AF85" s="123"/>
      <c r="AG85" s="124"/>
    </row>
    <row r="86" spans="1:33" x14ac:dyDescent="0.25">
      <c r="A86" s="116" t="s">
        <v>32</v>
      </c>
      <c r="B86" s="117">
        <f>(VLOOKUP($A86,'Occupancy Raw Data'!$B$8:$BE$45,'Occupancy Raw Data'!G$3,FALSE))/100</f>
        <v>0.55552411939453894</v>
      </c>
      <c r="C86" s="118">
        <f>(VLOOKUP($A86,'Occupancy Raw Data'!$B$8:$BE$45,'Occupancy Raw Data'!H$3,FALSE))/100</f>
        <v>0.64860659216296501</v>
      </c>
      <c r="D86" s="118">
        <f>(VLOOKUP($A86,'Occupancy Raw Data'!$B$8:$BE$45,'Occupancy Raw Data'!I$3,FALSE))/100</f>
        <v>0.67675767435280809</v>
      </c>
      <c r="E86" s="118">
        <f>(VLOOKUP($A86,'Occupancy Raw Data'!$B$8:$BE$45,'Occupancy Raw Data'!J$3,FALSE))/100</f>
        <v>0.64761635309095988</v>
      </c>
      <c r="F86" s="118">
        <f>(VLOOKUP($A86,'Occupancy Raw Data'!$B$8:$BE$45,'Occupancy Raw Data'!K$3,FALSE))/100</f>
        <v>0.64096760503607197</v>
      </c>
      <c r="G86" s="119">
        <f>(VLOOKUP($A86,'Occupancy Raw Data'!$B$8:$BE$45,'Occupancy Raw Data'!L$3,FALSE))/100</f>
        <v>0.63389446880746902</v>
      </c>
      <c r="H86" s="99">
        <f>(VLOOKUP($A86,'Occupancy Raw Data'!$B$8:$BE$45,'Occupancy Raw Data'!N$3,FALSE))/100</f>
        <v>0.76248408544348512</v>
      </c>
      <c r="I86" s="99">
        <f>(VLOOKUP($A86,'Occupancy Raw Data'!$B$8:$BE$45,'Occupancy Raw Data'!O$3,FALSE))/100</f>
        <v>0.65299193662469901</v>
      </c>
      <c r="J86" s="119">
        <f>(VLOOKUP($A86,'Occupancy Raw Data'!$B$8:$BE$45,'Occupancy Raw Data'!P$3,FALSE))/100</f>
        <v>0.70773801103409195</v>
      </c>
      <c r="K86" s="120">
        <f>(VLOOKUP($A86,'Occupancy Raw Data'!$B$8:$BE$45,'Occupancy Raw Data'!R$3,FALSE))/100</f>
        <v>0.65499262372936107</v>
      </c>
      <c r="M86" s="121">
        <f>VLOOKUP($A86,'ADR Raw Data'!$B$6:$BE$43,'ADR Raw Data'!G$1,FALSE)</f>
        <v>77.577115176979802</v>
      </c>
      <c r="N86" s="122">
        <f>VLOOKUP($A86,'ADR Raw Data'!$B$6:$BE$43,'ADR Raw Data'!H$1,FALSE)</f>
        <v>83.1292727808069</v>
      </c>
      <c r="O86" s="122">
        <f>VLOOKUP($A86,'ADR Raw Data'!$B$6:$BE$43,'ADR Raw Data'!I$1,FALSE)</f>
        <v>85.992669314381203</v>
      </c>
      <c r="P86" s="122">
        <f>VLOOKUP($A86,'ADR Raw Data'!$B$6:$BE$43,'ADR Raw Data'!J$1,FALSE)</f>
        <v>85.220225666229695</v>
      </c>
      <c r="Q86" s="122">
        <f>VLOOKUP($A86,'ADR Raw Data'!$B$6:$BE$43,'ADR Raw Data'!K$1,FALSE)</f>
        <v>85.120379938203399</v>
      </c>
      <c r="R86" s="123">
        <f>VLOOKUP($A86,'ADR Raw Data'!$B$6:$BE$43,'ADR Raw Data'!L$1,FALSE)</f>
        <v>83.5974385896005</v>
      </c>
      <c r="S86" s="122">
        <f>VLOOKUP($A86,'ADR Raw Data'!$B$6:$BE$43,'ADR Raw Data'!N$1,FALSE)</f>
        <v>101.63651038961</v>
      </c>
      <c r="T86" s="122">
        <f>VLOOKUP($A86,'ADR Raw Data'!$B$6:$BE$43,'ADR Raw Data'!O$1,FALSE)</f>
        <v>93.7080941507798</v>
      </c>
      <c r="U86" s="123">
        <f>VLOOKUP($A86,'ADR Raw Data'!$B$6:$BE$43,'ADR Raw Data'!P$1,FALSE)</f>
        <v>97.978947991205203</v>
      </c>
      <c r="V86" s="124">
        <f>VLOOKUP($A86,'ADR Raw Data'!$B$6:$BE$43,'ADR Raw Data'!R$1,FALSE)</f>
        <v>88.037331930517396</v>
      </c>
      <c r="X86" s="121">
        <f>VLOOKUP($A86,'RevPAR Raw Data'!$B$6:$BE$43,'RevPAR Raw Data'!G$1,FALSE)</f>
        <v>43.095958593860502</v>
      </c>
      <c r="Y86" s="122">
        <f>VLOOKUP($A86,'RevPAR Raw Data'!$B$6:$BE$43,'RevPAR Raw Data'!H$1,FALSE)</f>
        <v>53.9181943273447</v>
      </c>
      <c r="Z86" s="122">
        <f>VLOOKUP($A86,'RevPAR Raw Data'!$B$6:$BE$43,'RevPAR Raw Data'!I$1,FALSE)</f>
        <v>58.196198896590701</v>
      </c>
      <c r="AA86" s="122">
        <f>VLOOKUP($A86,'RevPAR Raw Data'!$B$6:$BE$43,'RevPAR Raw Data'!J$1,FALSE)</f>
        <v>55.190011755552398</v>
      </c>
      <c r="AB86" s="122">
        <f>VLOOKUP($A86,'RevPAR Raw Data'!$B$6:$BE$43,'RevPAR Raw Data'!K$1,FALSE)</f>
        <v>54.559406068750803</v>
      </c>
      <c r="AC86" s="123">
        <f>VLOOKUP($A86,'RevPAR Raw Data'!$B$6:$BE$43,'RevPAR Raw Data'!L$1,FALSE)</f>
        <v>52.991953928419797</v>
      </c>
      <c r="AD86" s="122">
        <f>VLOOKUP($A86,'RevPAR Raw Data'!$B$6:$BE$43,'RevPAR Raw Data'!N$1,FALSE)</f>
        <v>77.496221672089405</v>
      </c>
      <c r="AE86" s="122">
        <f>VLOOKUP($A86,'RevPAR Raw Data'!$B$6:$BE$43,'RevPAR Raw Data'!O$1,FALSE)</f>
        <v>61.190629876927403</v>
      </c>
      <c r="AF86" s="123">
        <f>VLOOKUP($A86,'RevPAR Raw Data'!$B$6:$BE$43,'RevPAR Raw Data'!P$1,FALSE)</f>
        <v>69.343425774508404</v>
      </c>
      <c r="AG86" s="124">
        <f>VLOOKUP($A86,'RevPAR Raw Data'!$B$6:$BE$43,'RevPAR Raw Data'!R$1,FALSE)</f>
        <v>57.663803027302301</v>
      </c>
    </row>
    <row r="87" spans="1:33" x14ac:dyDescent="0.25">
      <c r="A87" s="101" t="s">
        <v>122</v>
      </c>
      <c r="B87" s="89">
        <f>(VLOOKUP($A86,'Occupancy Raw Data'!$B$8:$BE$51,'Occupancy Raw Data'!T$3,FALSE))/100</f>
        <v>0.10061659192825101</v>
      </c>
      <c r="C87" s="90">
        <f>(VLOOKUP($A86,'Occupancy Raw Data'!$B$8:$BE$51,'Occupancy Raw Data'!U$3,FALSE))/100</f>
        <v>9.9256772956125602E-2</v>
      </c>
      <c r="D87" s="90">
        <f>(VLOOKUP($A86,'Occupancy Raw Data'!$B$8:$BE$51,'Occupancy Raw Data'!V$3,FALSE))/100</f>
        <v>4.5226130653266298E-2</v>
      </c>
      <c r="E87" s="90">
        <f>(VLOOKUP($A86,'Occupancy Raw Data'!$B$8:$BE$51,'Occupancy Raw Data'!W$3,FALSE))/100</f>
        <v>2.1874999999999999E-2</v>
      </c>
      <c r="F87" s="90">
        <f>(VLOOKUP($A86,'Occupancy Raw Data'!$B$8:$BE$51,'Occupancy Raw Data'!X$3,FALSE))/100</f>
        <v>-0.17272229322621802</v>
      </c>
      <c r="G87" s="90">
        <f>(VLOOKUP($A86,'Occupancy Raw Data'!$B$8:$BE$51,'Occupancy Raw Data'!Y$3,FALSE))/100</f>
        <v>5.9264580433708901E-3</v>
      </c>
      <c r="H87" s="91">
        <f>(VLOOKUP($A86,'Occupancy Raw Data'!$B$8:$BE$51,'Occupancy Raw Data'!AA$3,FALSE))/100</f>
        <v>-7.3564798899965603E-2</v>
      </c>
      <c r="I87" s="91">
        <f>(VLOOKUP($A86,'Occupancy Raw Data'!$B$8:$BE$51,'Occupancy Raw Data'!AB$3,FALSE))/100</f>
        <v>-0.21789223991867102</v>
      </c>
      <c r="J87" s="90">
        <f>(VLOOKUP($A86,'Occupancy Raw Data'!$B$8:$BE$51,'Occupancy Raw Data'!AC$3,FALSE))/100</f>
        <v>-0.146245733788395</v>
      </c>
      <c r="K87" s="92">
        <f>(VLOOKUP($A86,'Occupancy Raw Data'!$B$8:$BE$51,'Occupancy Raw Data'!AE$3,FALSE))/100</f>
        <v>-4.6538993322154498E-2</v>
      </c>
      <c r="M87" s="89">
        <f>(VLOOKUP($A86,'ADR Raw Data'!$B$6:$BE$49,'ADR Raw Data'!T$1,FALSE))/100</f>
        <v>-7.007970606701E-2</v>
      </c>
      <c r="N87" s="90">
        <f>(VLOOKUP($A86,'ADR Raw Data'!$B$6:$BE$49,'ADR Raw Data'!U$1,FALSE))/100</f>
        <v>-7.1526832619926997E-2</v>
      </c>
      <c r="O87" s="90">
        <f>(VLOOKUP($A86,'ADR Raw Data'!$B$6:$BE$49,'ADR Raw Data'!V$1,FALSE))/100</f>
        <v>-8.2596750351682305E-2</v>
      </c>
      <c r="P87" s="90">
        <f>(VLOOKUP($A86,'ADR Raw Data'!$B$6:$BE$49,'ADR Raw Data'!W$1,FALSE))/100</f>
        <v>-9.2883967225712294E-2</v>
      </c>
      <c r="Q87" s="90">
        <f>(VLOOKUP($A86,'ADR Raw Data'!$B$6:$BE$49,'ADR Raw Data'!X$1,FALSE))/100</f>
        <v>-0.31229627374866903</v>
      </c>
      <c r="R87" s="90">
        <f>(VLOOKUP($A86,'ADR Raw Data'!$B$6:$BE$49,'ADR Raw Data'!Y$1,FALSE))/100</f>
        <v>-0.15323496310110399</v>
      </c>
      <c r="S87" s="91">
        <f>(VLOOKUP($A86,'ADR Raw Data'!$B$6:$BE$49,'ADR Raw Data'!AA$1,FALSE))/100</f>
        <v>-0.28684527600638904</v>
      </c>
      <c r="T87" s="91">
        <f>(VLOOKUP($A86,'ADR Raw Data'!$B$6:$BE$49,'ADR Raw Data'!AB$1,FALSE))/100</f>
        <v>-0.33167335714652302</v>
      </c>
      <c r="U87" s="90">
        <f>(VLOOKUP($A86,'ADR Raw Data'!$B$6:$BE$49,'ADR Raw Data'!AC$1,FALSE))/100</f>
        <v>-0.30686702292353601</v>
      </c>
      <c r="V87" s="92">
        <f>(VLOOKUP($A86,'ADR Raw Data'!$B$6:$BE$49,'ADR Raw Data'!AE$1,FALSE))/100</f>
        <v>-0.22381983634277203</v>
      </c>
      <c r="X87" s="89">
        <f>(VLOOKUP($A86,'RevPAR Raw Data'!$B$6:$BE$43,'RevPAR Raw Data'!T$1,FALSE))/100</f>
        <v>2.3485704673444897E-2</v>
      </c>
      <c r="Y87" s="90">
        <f>(VLOOKUP($A86,'RevPAR Raw Data'!$B$6:$BE$43,'RevPAR Raw Data'!U$1,FALSE))/100</f>
        <v>2.06304177505717E-2</v>
      </c>
      <c r="Z87" s="90">
        <f>(VLOOKUP($A86,'RevPAR Raw Data'!$B$6:$BE$43,'RevPAR Raw Data'!V$1,FALSE))/100</f>
        <v>-4.1106151121356398E-2</v>
      </c>
      <c r="AA87" s="90">
        <f>(VLOOKUP($A86,'RevPAR Raw Data'!$B$6:$BE$43,'RevPAR Raw Data'!W$1,FALSE))/100</f>
        <v>-7.3040804008774801E-2</v>
      </c>
      <c r="AB87" s="90">
        <f>(VLOOKUP($A86,'RevPAR Raw Data'!$B$6:$BE$43,'RevPAR Raw Data'!X$1,FALSE))/100</f>
        <v>-0.43107803840701497</v>
      </c>
      <c r="AC87" s="90">
        <f>(VLOOKUP($A86,'RevPAR Raw Data'!$B$6:$BE$43,'RevPAR Raw Data'!Y$1,FALSE))/100</f>
        <v>-0.14821664563733</v>
      </c>
      <c r="AD87" s="91">
        <f>(VLOOKUP($A86,'RevPAR Raw Data'!$B$6:$BE$43,'RevPAR Raw Data'!AA$1,FALSE))/100</f>
        <v>-0.33930835986154001</v>
      </c>
      <c r="AE87" s="91">
        <f>(VLOOKUP($A86,'RevPAR Raw Data'!$B$6:$BE$43,'RevPAR Raw Data'!AB$1,FALSE))/100</f>
        <v>-0.47729654635519303</v>
      </c>
      <c r="AF87" s="90">
        <f>(VLOOKUP($A86,'RevPAR Raw Data'!$B$6:$BE$43,'RevPAR Raw Data'!AC$1,FALSE))/100</f>
        <v>-0.40823476376901902</v>
      </c>
      <c r="AG87" s="92">
        <f>(VLOOKUP($A86,'RevPAR Raw Data'!$B$6:$BE$43,'RevPAR Raw Data'!AE$1,FALSE))/100</f>
        <v>-0.25994247979600504</v>
      </c>
    </row>
    <row r="88" spans="1:33" x14ac:dyDescent="0.25">
      <c r="A88" s="139"/>
      <c r="B88" s="117"/>
      <c r="C88" s="118"/>
      <c r="D88" s="118"/>
      <c r="E88" s="118"/>
      <c r="F88" s="118"/>
      <c r="G88" s="119"/>
      <c r="H88" s="99"/>
      <c r="I88" s="99"/>
      <c r="J88" s="119"/>
      <c r="K88" s="120"/>
      <c r="M88" s="121"/>
      <c r="N88" s="122"/>
      <c r="O88" s="122"/>
      <c r="P88" s="122"/>
      <c r="Q88" s="122"/>
      <c r="R88" s="123"/>
      <c r="S88" s="122"/>
      <c r="T88" s="122"/>
      <c r="U88" s="123"/>
      <c r="V88" s="124"/>
      <c r="X88" s="121"/>
      <c r="Y88" s="122"/>
      <c r="Z88" s="122"/>
      <c r="AA88" s="122"/>
      <c r="AB88" s="122"/>
      <c r="AC88" s="123"/>
      <c r="AD88" s="122"/>
      <c r="AE88" s="122"/>
      <c r="AF88" s="123"/>
      <c r="AG88" s="124"/>
    </row>
    <row r="89" spans="1:33" x14ac:dyDescent="0.25">
      <c r="A89" s="116" t="s">
        <v>88</v>
      </c>
      <c r="B89" s="117">
        <f>(VLOOKUP($A89,'Occupancy Raw Data'!$B$8:$BE$45,'Occupancy Raw Data'!G$3,FALSE))/100</f>
        <v>0.54633204633204602</v>
      </c>
      <c r="C89" s="118">
        <f>(VLOOKUP($A89,'Occupancy Raw Data'!$B$8:$BE$45,'Occupancy Raw Data'!H$3,FALSE))/100</f>
        <v>0.608810108810108</v>
      </c>
      <c r="D89" s="118">
        <f>(VLOOKUP($A89,'Occupancy Raw Data'!$B$8:$BE$45,'Occupancy Raw Data'!I$3,FALSE))/100</f>
        <v>0.65970515970515908</v>
      </c>
      <c r="E89" s="118">
        <f>(VLOOKUP($A89,'Occupancy Raw Data'!$B$8:$BE$45,'Occupancy Raw Data'!J$3,FALSE))/100</f>
        <v>0.74499824499824396</v>
      </c>
      <c r="F89" s="118">
        <f>(VLOOKUP($A89,'Occupancy Raw Data'!$B$8:$BE$45,'Occupancy Raw Data'!K$3,FALSE))/100</f>
        <v>0.72060372060372002</v>
      </c>
      <c r="G89" s="119">
        <f>(VLOOKUP($A89,'Occupancy Raw Data'!$B$8:$BE$45,'Occupancy Raw Data'!L$3,FALSE))/100</f>
        <v>0.65608985608985604</v>
      </c>
      <c r="H89" s="99">
        <f>(VLOOKUP($A89,'Occupancy Raw Data'!$B$8:$BE$45,'Occupancy Raw Data'!N$3,FALSE))/100</f>
        <v>0.70849420849420797</v>
      </c>
      <c r="I89" s="99">
        <f>(VLOOKUP($A89,'Occupancy Raw Data'!$B$8:$BE$45,'Occupancy Raw Data'!O$3,FALSE))/100</f>
        <v>0.62513162513162501</v>
      </c>
      <c r="J89" s="119">
        <f>(VLOOKUP($A89,'Occupancy Raw Data'!$B$8:$BE$45,'Occupancy Raw Data'!P$3,FALSE))/100</f>
        <v>0.66681291681291599</v>
      </c>
      <c r="K89" s="120">
        <f>(VLOOKUP($A89,'Occupancy Raw Data'!$B$8:$BE$45,'Occupancy Raw Data'!R$3,FALSE))/100</f>
        <v>0.65915358772501609</v>
      </c>
      <c r="M89" s="121">
        <f>VLOOKUP($A89,'ADR Raw Data'!$B$6:$BE$43,'ADR Raw Data'!G$1,FALSE)</f>
        <v>104.931702858978</v>
      </c>
      <c r="N89" s="122">
        <f>VLOOKUP($A89,'ADR Raw Data'!$B$6:$BE$43,'ADR Raw Data'!H$1,FALSE)</f>
        <v>113.369562928797</v>
      </c>
      <c r="O89" s="122">
        <f>VLOOKUP($A89,'ADR Raw Data'!$B$6:$BE$43,'ADR Raw Data'!I$1,FALSE)</f>
        <v>119.51064783187</v>
      </c>
      <c r="P89" s="122">
        <f>VLOOKUP($A89,'ADR Raw Data'!$B$6:$BE$43,'ADR Raw Data'!J$1,FALSE)</f>
        <v>142.66260492343901</v>
      </c>
      <c r="Q89" s="122">
        <f>VLOOKUP($A89,'ADR Raw Data'!$B$6:$BE$43,'ADR Raw Data'!K$1,FALSE)</f>
        <v>138.653877764247</v>
      </c>
      <c r="R89" s="123">
        <f>VLOOKUP($A89,'ADR Raw Data'!$B$6:$BE$43,'ADR Raw Data'!L$1,FALSE)</f>
        <v>125.405922854697</v>
      </c>
      <c r="S89" s="122">
        <f>VLOOKUP($A89,'ADR Raw Data'!$B$6:$BE$43,'ADR Raw Data'!N$1,FALSE)</f>
        <v>131.658946395838</v>
      </c>
      <c r="T89" s="122">
        <f>VLOOKUP($A89,'ADR Raw Data'!$B$6:$BE$43,'ADR Raw Data'!O$1,FALSE)</f>
        <v>117.94622389107199</v>
      </c>
      <c r="U89" s="123">
        <f>VLOOKUP($A89,'ADR Raw Data'!$B$6:$BE$43,'ADR Raw Data'!P$1,FALSE)</f>
        <v>125.23116411369899</v>
      </c>
      <c r="V89" s="124">
        <f>VLOOKUP($A89,'ADR Raw Data'!$B$6:$BE$43,'ADR Raw Data'!R$1,FALSE)</f>
        <v>125.355411589517</v>
      </c>
      <c r="X89" s="121">
        <f>VLOOKUP($A89,'RevPAR Raw Data'!$B$6:$BE$43,'RevPAR Raw Data'!G$1,FALSE)</f>
        <v>57.327551948051898</v>
      </c>
      <c r="Y89" s="122">
        <f>VLOOKUP($A89,'RevPAR Raw Data'!$B$6:$BE$43,'RevPAR Raw Data'!H$1,FALSE)</f>
        <v>69.020535942435899</v>
      </c>
      <c r="Z89" s="122">
        <f>VLOOKUP($A89,'RevPAR Raw Data'!$B$6:$BE$43,'RevPAR Raw Data'!I$1,FALSE)</f>
        <v>78.841791014391006</v>
      </c>
      <c r="AA89" s="122">
        <f>VLOOKUP($A89,'RevPAR Raw Data'!$B$6:$BE$43,'RevPAR Raw Data'!J$1,FALSE)</f>
        <v>106.28339029484</v>
      </c>
      <c r="AB89" s="122">
        <f>VLOOKUP($A89,'RevPAR Raw Data'!$B$6:$BE$43,'RevPAR Raw Data'!K$1,FALSE)</f>
        <v>99.914500193050102</v>
      </c>
      <c r="AC89" s="123">
        <f>VLOOKUP($A89,'RevPAR Raw Data'!$B$6:$BE$43,'RevPAR Raw Data'!L$1,FALSE)</f>
        <v>82.277553878553803</v>
      </c>
      <c r="AD89" s="122">
        <f>VLOOKUP($A89,'RevPAR Raw Data'!$B$6:$BE$43,'RevPAR Raw Data'!N$1,FALSE)</f>
        <v>93.279601017901001</v>
      </c>
      <c r="AE89" s="122">
        <f>VLOOKUP($A89,'RevPAR Raw Data'!$B$6:$BE$43,'RevPAR Raw Data'!O$1,FALSE)</f>
        <v>73.731914619164598</v>
      </c>
      <c r="AF89" s="123">
        <f>VLOOKUP($A89,'RevPAR Raw Data'!$B$6:$BE$43,'RevPAR Raw Data'!P$1,FALSE)</f>
        <v>83.5057578185328</v>
      </c>
      <c r="AG89" s="124">
        <f>VLOOKUP($A89,'RevPAR Raw Data'!$B$6:$BE$43,'RevPAR Raw Data'!R$1,FALSE)</f>
        <v>82.628469289976394</v>
      </c>
    </row>
    <row r="90" spans="1:33" x14ac:dyDescent="0.25">
      <c r="A90" s="101" t="s">
        <v>122</v>
      </c>
      <c r="B90" s="89">
        <f>(VLOOKUP($A89,'Occupancy Raw Data'!$B$8:$BE$51,'Occupancy Raw Data'!T$3,FALSE))/100</f>
        <v>-0.24142768579078899</v>
      </c>
      <c r="C90" s="90">
        <f>(VLOOKUP($A89,'Occupancy Raw Data'!$B$8:$BE$51,'Occupancy Raw Data'!U$3,FALSE))/100</f>
        <v>-0.18625099386198699</v>
      </c>
      <c r="D90" s="90">
        <f>(VLOOKUP($A89,'Occupancy Raw Data'!$B$8:$BE$51,'Occupancy Raw Data'!V$3,FALSE))/100</f>
        <v>-8.8459844895007508E-2</v>
      </c>
      <c r="E90" s="90">
        <f>(VLOOKUP($A89,'Occupancy Raw Data'!$B$8:$BE$51,'Occupancy Raw Data'!W$3,FALSE))/100</f>
        <v>5.8436957313361806E-2</v>
      </c>
      <c r="F90" s="90">
        <f>(VLOOKUP($A89,'Occupancy Raw Data'!$B$8:$BE$51,'Occupancy Raw Data'!X$3,FALSE))/100</f>
        <v>-7.9219588988284198E-2</v>
      </c>
      <c r="G90" s="90">
        <f>(VLOOKUP($A89,'Occupancy Raw Data'!$B$8:$BE$51,'Occupancy Raw Data'!Y$3,FALSE))/100</f>
        <v>-0.10822433683262099</v>
      </c>
      <c r="H90" s="91">
        <f>(VLOOKUP($A89,'Occupancy Raw Data'!$B$8:$BE$51,'Occupancy Raw Data'!AA$3,FALSE))/100</f>
        <v>-0.147169019180866</v>
      </c>
      <c r="I90" s="91">
        <f>(VLOOKUP($A89,'Occupancy Raw Data'!$B$8:$BE$51,'Occupancy Raw Data'!AB$3,FALSE))/100</f>
        <v>-0.26034540507403803</v>
      </c>
      <c r="J90" s="90">
        <f>(VLOOKUP($A89,'Occupancy Raw Data'!$B$8:$BE$51,'Occupancy Raw Data'!AC$3,FALSE))/100</f>
        <v>-0.204243813618813</v>
      </c>
      <c r="K90" s="92">
        <f>(VLOOKUP($A89,'Occupancy Raw Data'!$B$8:$BE$51,'Occupancy Raw Data'!AE$3,FALSE))/100</f>
        <v>-0.138277894144897</v>
      </c>
      <c r="M90" s="89">
        <f>(VLOOKUP($A89,'ADR Raw Data'!$B$6:$BE$49,'ADR Raw Data'!T$1,FALSE))/100</f>
        <v>-8.1749462938108503E-2</v>
      </c>
      <c r="N90" s="90">
        <f>(VLOOKUP($A89,'ADR Raw Data'!$B$6:$BE$49,'ADR Raw Data'!U$1,FALSE))/100</f>
        <v>-2.93306244893317E-2</v>
      </c>
      <c r="O90" s="90">
        <f>(VLOOKUP($A89,'ADR Raw Data'!$B$6:$BE$49,'ADR Raw Data'!V$1,FALSE))/100</f>
        <v>-4.4662902248699198E-2</v>
      </c>
      <c r="P90" s="90">
        <f>(VLOOKUP($A89,'ADR Raw Data'!$B$6:$BE$49,'ADR Raw Data'!W$1,FALSE))/100</f>
        <v>8.81469452464545E-2</v>
      </c>
      <c r="Q90" s="90">
        <f>(VLOOKUP($A89,'ADR Raw Data'!$B$6:$BE$49,'ADR Raw Data'!X$1,FALSE))/100</f>
        <v>-3.6709055779908001E-3</v>
      </c>
      <c r="R90" s="90">
        <f>(VLOOKUP($A89,'ADR Raw Data'!$B$6:$BE$49,'ADR Raw Data'!Y$1,FALSE))/100</f>
        <v>-2.1025250022101898E-4</v>
      </c>
      <c r="S90" s="91">
        <f>(VLOOKUP($A89,'ADR Raw Data'!$B$6:$BE$49,'ADR Raw Data'!AA$1,FALSE))/100</f>
        <v>-0.162679171791346</v>
      </c>
      <c r="T90" s="91">
        <f>(VLOOKUP($A89,'ADR Raw Data'!$B$6:$BE$49,'ADR Raw Data'!AB$1,FALSE))/100</f>
        <v>-0.21395050271668603</v>
      </c>
      <c r="U90" s="90">
        <f>(VLOOKUP($A89,'ADR Raw Data'!$B$6:$BE$49,'ADR Raw Data'!AC$1,FALSE))/100</f>
        <v>-0.184761655815597</v>
      </c>
      <c r="V90" s="92">
        <f>(VLOOKUP($A89,'ADR Raw Data'!$B$6:$BE$49,'ADR Raw Data'!AE$1,FALSE))/100</f>
        <v>-6.6272563776096499E-2</v>
      </c>
      <c r="X90" s="89">
        <f>(VLOOKUP($A89,'RevPAR Raw Data'!$B$6:$BE$43,'RevPAR Raw Data'!T$1,FALSE))/100</f>
        <v>-0.30344056507710998</v>
      </c>
      <c r="Y90" s="90">
        <f>(VLOOKUP($A89,'RevPAR Raw Data'!$B$6:$BE$43,'RevPAR Raw Data'!U$1,FALSE))/100</f>
        <v>-0.21011876038958799</v>
      </c>
      <c r="Z90" s="90">
        <f>(VLOOKUP($A89,'RevPAR Raw Data'!$B$6:$BE$43,'RevPAR Raw Data'!V$1,FALSE))/100</f>
        <v>-0.129171873738226</v>
      </c>
      <c r="AA90" s="90">
        <f>(VLOOKUP($A89,'RevPAR Raw Data'!$B$6:$BE$43,'RevPAR Raw Data'!W$1,FALSE))/100</f>
        <v>0.151734941836486</v>
      </c>
      <c r="AB90" s="90">
        <f>(VLOOKUP($A89,'RevPAR Raw Data'!$B$6:$BE$43,'RevPAR Raw Data'!X$1,FALSE))/100</f>
        <v>-8.2599686935171807E-2</v>
      </c>
      <c r="AC90" s="90">
        <f>(VLOOKUP($A89,'RevPAR Raw Data'!$B$6:$BE$43,'RevPAR Raw Data'!Y$1,FALSE))/100</f>
        <v>-0.108411834895438</v>
      </c>
      <c r="AD90" s="91">
        <f>(VLOOKUP($A89,'RevPAR Raw Data'!$B$6:$BE$43,'RevPAR Raw Data'!AA$1,FALSE))/100</f>
        <v>-0.28590685681852401</v>
      </c>
      <c r="AE90" s="91">
        <f>(VLOOKUP($A89,'RevPAR Raw Data'!$B$6:$BE$43,'RevPAR Raw Data'!AB$1,FALSE))/100</f>
        <v>-0.418594877495155</v>
      </c>
      <c r="AF90" s="90">
        <f>(VLOOKUP($A89,'RevPAR Raw Data'!$B$6:$BE$43,'RevPAR Raw Data'!AC$1,FALSE))/100</f>
        <v>-0.35126904424010597</v>
      </c>
      <c r="AG90" s="92">
        <f>(VLOOKUP($A89,'RevPAR Raw Data'!$B$6:$BE$43,'RevPAR Raw Data'!AE$1,FALSE))/100</f>
        <v>-0.19538642736245201</v>
      </c>
    </row>
    <row r="91" spans="1:33" x14ac:dyDescent="0.25">
      <c r="A91" s="139"/>
      <c r="B91" s="117"/>
      <c r="C91" s="118"/>
      <c r="D91" s="118"/>
      <c r="E91" s="118"/>
      <c r="F91" s="118"/>
      <c r="G91" s="119"/>
      <c r="H91" s="99"/>
      <c r="I91" s="99"/>
      <c r="J91" s="119"/>
      <c r="K91" s="120"/>
      <c r="M91" s="121"/>
      <c r="N91" s="122"/>
      <c r="O91" s="122"/>
      <c r="P91" s="122"/>
      <c r="Q91" s="122"/>
      <c r="R91" s="123"/>
      <c r="S91" s="122"/>
      <c r="T91" s="122"/>
      <c r="U91" s="123"/>
      <c r="V91" s="124"/>
      <c r="X91" s="121"/>
      <c r="Y91" s="122"/>
      <c r="Z91" s="122"/>
      <c r="AA91" s="122"/>
      <c r="AB91" s="122"/>
      <c r="AC91" s="123"/>
      <c r="AD91" s="122"/>
      <c r="AE91" s="122"/>
      <c r="AF91" s="123"/>
      <c r="AG91" s="124"/>
    </row>
    <row r="92" spans="1:33" x14ac:dyDescent="0.25">
      <c r="A92" s="116" t="s">
        <v>89</v>
      </c>
      <c r="B92" s="117">
        <f>(VLOOKUP($A92,'Occupancy Raw Data'!$B$8:$BE$45,'Occupancy Raw Data'!G$3,FALSE))/100</f>
        <v>0.57747365109328197</v>
      </c>
      <c r="C92" s="118">
        <f>(VLOOKUP($A92,'Occupancy Raw Data'!$B$8:$BE$45,'Occupancy Raw Data'!H$3,FALSE))/100</f>
        <v>0.67280163599182008</v>
      </c>
      <c r="D92" s="118">
        <f>(VLOOKUP($A92,'Occupancy Raw Data'!$B$8:$BE$45,'Occupancy Raw Data'!I$3,FALSE))/100</f>
        <v>0.71385873839861502</v>
      </c>
      <c r="E92" s="118">
        <f>(VLOOKUP($A92,'Occupancy Raw Data'!$B$8:$BE$45,'Occupancy Raw Data'!J$3,FALSE))/100</f>
        <v>0.69097058360861996</v>
      </c>
      <c r="F92" s="118">
        <f>(VLOOKUP($A92,'Occupancy Raw Data'!$B$8:$BE$45,'Occupancy Raw Data'!K$3,FALSE))/100</f>
        <v>0.66446436998584202</v>
      </c>
      <c r="G92" s="119">
        <f>(VLOOKUP($A92,'Occupancy Raw Data'!$B$8:$BE$45,'Occupancy Raw Data'!L$3,FALSE))/100</f>
        <v>0.66391379581563603</v>
      </c>
      <c r="H92" s="99">
        <f>(VLOOKUP($A92,'Occupancy Raw Data'!$B$8:$BE$45,'Occupancy Raw Data'!N$3,FALSE))/100</f>
        <v>0.79589428975931997</v>
      </c>
      <c r="I92" s="99">
        <f>(VLOOKUP($A92,'Occupancy Raw Data'!$B$8:$BE$45,'Occupancy Raw Data'!O$3,FALSE))/100</f>
        <v>0.75955639452571899</v>
      </c>
      <c r="J92" s="119">
        <f>(VLOOKUP($A92,'Occupancy Raw Data'!$B$8:$BE$45,'Occupancy Raw Data'!P$3,FALSE))/100</f>
        <v>0.77772534214252009</v>
      </c>
      <c r="K92" s="120">
        <f>(VLOOKUP($A92,'Occupancy Raw Data'!$B$8:$BE$45,'Occupancy Raw Data'!R$3,FALSE))/100</f>
        <v>0.69643138048045994</v>
      </c>
      <c r="M92" s="121">
        <f>VLOOKUP($A92,'ADR Raw Data'!$B$6:$BE$43,'ADR Raw Data'!G$1,FALSE)</f>
        <v>131.65108029147299</v>
      </c>
      <c r="N92" s="122">
        <f>VLOOKUP($A92,'ADR Raw Data'!$B$6:$BE$43,'ADR Raw Data'!H$1,FALSE)</f>
        <v>132.599490963292</v>
      </c>
      <c r="O92" s="122">
        <f>VLOOKUP($A92,'ADR Raw Data'!$B$6:$BE$43,'ADR Raw Data'!I$1,FALSE)</f>
        <v>138.60830228073999</v>
      </c>
      <c r="P92" s="122">
        <f>VLOOKUP($A92,'ADR Raw Data'!$B$6:$BE$43,'ADR Raw Data'!J$1,FALSE)</f>
        <v>136.84158939100701</v>
      </c>
      <c r="Q92" s="122">
        <f>VLOOKUP($A92,'ADR Raw Data'!$B$6:$BE$43,'ADR Raw Data'!K$1,FALSE)</f>
        <v>135.51964183238599</v>
      </c>
      <c r="R92" s="123">
        <f>VLOOKUP($A92,'ADR Raw Data'!$B$6:$BE$43,'ADR Raw Data'!L$1,FALSE)</f>
        <v>135.19418376258699</v>
      </c>
      <c r="S92" s="122">
        <f>VLOOKUP($A92,'ADR Raw Data'!$B$6:$BE$43,'ADR Raw Data'!N$1,FALSE)</f>
        <v>168.96560414072499</v>
      </c>
      <c r="T92" s="122">
        <f>VLOOKUP($A92,'ADR Raw Data'!$B$6:$BE$43,'ADR Raw Data'!O$1,FALSE)</f>
        <v>169.14933204929</v>
      </c>
      <c r="U92" s="123">
        <f>VLOOKUP($A92,'ADR Raw Data'!$B$6:$BE$43,'ADR Raw Data'!P$1,FALSE)</f>
        <v>169.05532200141499</v>
      </c>
      <c r="V92" s="124">
        <f>VLOOKUP($A92,'ADR Raw Data'!$B$6:$BE$43,'ADR Raw Data'!R$1,FALSE)</f>
        <v>145.99810544521699</v>
      </c>
      <c r="X92" s="121">
        <f>VLOOKUP($A92,'RevPAR Raw Data'!$B$6:$BE$43,'RevPAR Raw Data'!G$1,FALSE)</f>
        <v>76.025030006292198</v>
      </c>
      <c r="Y92" s="122">
        <f>VLOOKUP($A92,'RevPAR Raw Data'!$B$6:$BE$43,'RevPAR Raw Data'!H$1,FALSE)</f>
        <v>89.2131544517854</v>
      </c>
      <c r="Z92" s="122">
        <f>VLOOKUP($A92,'RevPAR Raw Data'!$B$6:$BE$43,'RevPAR Raw Data'!I$1,FALSE)</f>
        <v>98.946747797703296</v>
      </c>
      <c r="AA92" s="122">
        <f>VLOOKUP($A92,'RevPAR Raw Data'!$B$6:$BE$43,'RevPAR Raw Data'!J$1,FALSE)</f>
        <v>94.553512883435502</v>
      </c>
      <c r="AB92" s="122">
        <f>VLOOKUP($A92,'RevPAR Raw Data'!$B$6:$BE$43,'RevPAR Raw Data'!K$1,FALSE)</f>
        <v>90.047973430863607</v>
      </c>
      <c r="AC92" s="123">
        <f>VLOOKUP($A92,'RevPAR Raw Data'!$B$6:$BE$43,'RevPAR Raw Data'!L$1,FALSE)</f>
        <v>89.757283714015998</v>
      </c>
      <c r="AD92" s="122">
        <f>VLOOKUP($A92,'RevPAR Raw Data'!$B$6:$BE$43,'RevPAR Raw Data'!N$1,FALSE)</f>
        <v>134.47875950133701</v>
      </c>
      <c r="AE92" s="122">
        <f>VLOOKUP($A92,'RevPAR Raw Data'!$B$6:$BE$43,'RevPAR Raw Data'!O$1,FALSE)</f>
        <v>128.478456787792</v>
      </c>
      <c r="AF92" s="123">
        <f>VLOOKUP($A92,'RevPAR Raw Data'!$B$6:$BE$43,'RevPAR Raw Data'!P$1,FALSE)</f>
        <v>131.47860814456499</v>
      </c>
      <c r="AG92" s="124">
        <f>VLOOKUP($A92,'RevPAR Raw Data'!$B$6:$BE$43,'RevPAR Raw Data'!R$1,FALSE)</f>
        <v>101.677662122744</v>
      </c>
    </row>
    <row r="93" spans="1:33" x14ac:dyDescent="0.25">
      <c r="A93" s="101" t="s">
        <v>122</v>
      </c>
      <c r="B93" s="89">
        <f>(VLOOKUP($A92,'Occupancy Raw Data'!$B$8:$BE$51,'Occupancy Raw Data'!T$3,FALSE))/100</f>
        <v>4.8154229724109501E-2</v>
      </c>
      <c r="C93" s="90">
        <f>(VLOOKUP($A92,'Occupancy Raw Data'!$B$8:$BE$51,'Occupancy Raw Data'!U$3,FALSE))/100</f>
        <v>0.121777010068941</v>
      </c>
      <c r="D93" s="90">
        <f>(VLOOKUP($A92,'Occupancy Raw Data'!$B$8:$BE$51,'Occupancy Raw Data'!V$3,FALSE))/100</f>
        <v>0.13164047263589101</v>
      </c>
      <c r="E93" s="90">
        <f>(VLOOKUP($A92,'Occupancy Raw Data'!$B$8:$BE$51,'Occupancy Raw Data'!W$3,FALSE))/100</f>
        <v>4.6451461305113899E-2</v>
      </c>
      <c r="F93" s="90">
        <f>(VLOOKUP($A92,'Occupancy Raw Data'!$B$8:$BE$51,'Occupancy Raw Data'!X$3,FALSE))/100</f>
        <v>-6.7624182435751204E-2</v>
      </c>
      <c r="G93" s="90">
        <f>(VLOOKUP($A92,'Occupancy Raw Data'!$B$8:$BE$51,'Occupancy Raw Data'!Y$3,FALSE))/100</f>
        <v>5.2334390376933798E-2</v>
      </c>
      <c r="H93" s="91">
        <f>(VLOOKUP($A92,'Occupancy Raw Data'!$B$8:$BE$51,'Occupancy Raw Data'!AA$3,FALSE))/100</f>
        <v>-2.7214820242283402E-2</v>
      </c>
      <c r="I93" s="91">
        <f>(VLOOKUP($A92,'Occupancy Raw Data'!$B$8:$BE$51,'Occupancy Raw Data'!AB$3,FALSE))/100</f>
        <v>-0.115160972766081</v>
      </c>
      <c r="J93" s="90">
        <f>(VLOOKUP($A92,'Occupancy Raw Data'!$B$8:$BE$51,'Occupancy Raw Data'!AC$3,FALSE))/100</f>
        <v>-7.2243613237094995E-2</v>
      </c>
      <c r="K93" s="92">
        <f>(VLOOKUP($A92,'Occupancy Raw Data'!$B$8:$BE$51,'Occupancy Raw Data'!AE$3,FALSE))/100</f>
        <v>9.1007488564901987E-3</v>
      </c>
      <c r="M93" s="89">
        <f>(VLOOKUP($A92,'ADR Raw Data'!$B$6:$BE$49,'ADR Raw Data'!T$1,FALSE))/100</f>
        <v>0.11439628091163399</v>
      </c>
      <c r="N93" s="90">
        <f>(VLOOKUP($A92,'ADR Raw Data'!$B$6:$BE$49,'ADR Raw Data'!U$1,FALSE))/100</f>
        <v>9.8746639157634514E-2</v>
      </c>
      <c r="O93" s="90">
        <f>(VLOOKUP($A92,'ADR Raw Data'!$B$6:$BE$49,'ADR Raw Data'!V$1,FALSE))/100</f>
        <v>0.121157242340291</v>
      </c>
      <c r="P93" s="90">
        <f>(VLOOKUP($A92,'ADR Raw Data'!$B$6:$BE$49,'ADR Raw Data'!W$1,FALSE))/100</f>
        <v>8.5025375097305705E-2</v>
      </c>
      <c r="Q93" s="90">
        <f>(VLOOKUP($A92,'ADR Raw Data'!$B$6:$BE$49,'ADR Raw Data'!X$1,FALSE))/100</f>
        <v>5.6005420329207301E-2</v>
      </c>
      <c r="R93" s="90">
        <f>(VLOOKUP($A92,'ADR Raw Data'!$B$6:$BE$49,'ADR Raw Data'!Y$1,FALSE))/100</f>
        <v>9.2979041254224695E-2</v>
      </c>
      <c r="S93" s="91">
        <f>(VLOOKUP($A92,'ADR Raw Data'!$B$6:$BE$49,'ADR Raw Data'!AA$1,FALSE))/100</f>
        <v>3.3357779524143399E-2</v>
      </c>
      <c r="T93" s="91">
        <f>(VLOOKUP($A92,'ADR Raw Data'!$B$6:$BE$49,'ADR Raw Data'!AB$1,FALSE))/100</f>
        <v>4.8316969106075702E-3</v>
      </c>
      <c r="U93" s="90">
        <f>(VLOOKUP($A92,'ADR Raw Data'!$B$6:$BE$49,'ADR Raw Data'!AC$1,FALSE))/100</f>
        <v>1.8518910658638199E-2</v>
      </c>
      <c r="V93" s="92">
        <f>(VLOOKUP($A92,'ADR Raw Data'!$B$6:$BE$49,'ADR Raw Data'!AE$1,FALSE))/100</f>
        <v>5.5135668589224099E-2</v>
      </c>
      <c r="X93" s="89">
        <f>(VLOOKUP($A92,'RevPAR Raw Data'!$B$6:$BE$43,'RevPAR Raw Data'!T$1,FALSE))/100</f>
        <v>0.16805917542634599</v>
      </c>
      <c r="Y93" s="90">
        <f>(VLOOKUP($A92,'RevPAR Raw Data'!$B$6:$BE$43,'RevPAR Raw Data'!U$1,FALSE))/100</f>
        <v>0.23254871969754798</v>
      </c>
      <c r="Z93" s="90">
        <f>(VLOOKUP($A92,'RevPAR Raw Data'!$B$6:$BE$43,'RevPAR Raw Data'!V$1,FALSE))/100</f>
        <v>0.26874691162111902</v>
      </c>
      <c r="AA93" s="90">
        <f>(VLOOKUP($A92,'RevPAR Raw Data'!$B$6:$BE$43,'RevPAR Raw Data'!W$1,FALSE))/100</f>
        <v>0.13542638932370399</v>
      </c>
      <c r="AB93" s="90">
        <f>(VLOOKUP($A92,'RevPAR Raw Data'!$B$6:$BE$43,'RevPAR Raw Data'!X$1,FALSE))/100</f>
        <v>-1.5406082868277099E-2</v>
      </c>
      <c r="AC93" s="90">
        <f>(VLOOKUP($A92,'RevPAR Raw Data'!$B$6:$BE$43,'RevPAR Raw Data'!Y$1,FALSE))/100</f>
        <v>0.15017943307303</v>
      </c>
      <c r="AD93" s="91">
        <f>(VLOOKUP($A92,'RevPAR Raw Data'!$B$6:$BE$43,'RevPAR Raw Data'!AA$1,FALSE))/100</f>
        <v>5.2351333084287299E-3</v>
      </c>
      <c r="AE93" s="91">
        <f>(VLOOKUP($A92,'RevPAR Raw Data'!$B$6:$BE$43,'RevPAR Raw Data'!AB$1,FALSE))/100</f>
        <v>-0.11088569877181</v>
      </c>
      <c r="AF93" s="90">
        <f>(VLOOKUP($A92,'RevPAR Raw Data'!$B$6:$BE$43,'RevPAR Raw Data'!AC$1,FALSE))/100</f>
        <v>-5.5062575597651799E-2</v>
      </c>
      <c r="AG93" s="92">
        <f>(VLOOKUP($A92,'RevPAR Raw Data'!$B$6:$BE$43,'RevPAR Raw Data'!AE$1,FALSE))/100</f>
        <v>6.4738193318579496E-2</v>
      </c>
    </row>
    <row r="94" spans="1:33" x14ac:dyDescent="0.25">
      <c r="A94" s="139"/>
      <c r="B94" s="117"/>
      <c r="C94" s="118"/>
      <c r="D94" s="118"/>
      <c r="E94" s="118"/>
      <c r="F94" s="118"/>
      <c r="G94" s="119"/>
      <c r="H94" s="99"/>
      <c r="I94" s="99"/>
      <c r="J94" s="119"/>
      <c r="K94" s="120"/>
      <c r="M94" s="121"/>
      <c r="N94" s="122"/>
      <c r="O94" s="122"/>
      <c r="P94" s="122"/>
      <c r="Q94" s="122"/>
      <c r="R94" s="123"/>
      <c r="S94" s="122"/>
      <c r="T94" s="122"/>
      <c r="U94" s="123"/>
      <c r="V94" s="124"/>
      <c r="X94" s="121"/>
      <c r="Y94" s="122"/>
      <c r="Z94" s="122"/>
      <c r="AA94" s="122"/>
      <c r="AB94" s="122"/>
      <c r="AC94" s="123"/>
      <c r="AD94" s="122"/>
      <c r="AE94" s="122"/>
      <c r="AF94" s="123"/>
      <c r="AG94" s="124"/>
    </row>
    <row r="95" spans="1:33" x14ac:dyDescent="0.25">
      <c r="A95" s="116" t="s">
        <v>29</v>
      </c>
      <c r="B95" s="117">
        <f>(VLOOKUP($A95,'Occupancy Raw Data'!$B$8:$BE$45,'Occupancy Raw Data'!G$3,FALSE))/100</f>
        <v>0.57022175290390698</v>
      </c>
      <c r="C95" s="118">
        <f>(VLOOKUP($A95,'Occupancy Raw Data'!$B$8:$BE$45,'Occupancy Raw Data'!H$3,FALSE))/100</f>
        <v>0.692977824709609</v>
      </c>
      <c r="D95" s="118">
        <f>(VLOOKUP($A95,'Occupancy Raw Data'!$B$8:$BE$45,'Occupancy Raw Data'!I$3,FALSE))/100</f>
        <v>0.68994192185850001</v>
      </c>
      <c r="E95" s="118">
        <f>(VLOOKUP($A95,'Occupancy Raw Data'!$B$8:$BE$45,'Occupancy Raw Data'!J$3,FALSE))/100</f>
        <v>0.69139387539598696</v>
      </c>
      <c r="F95" s="118">
        <f>(VLOOKUP($A95,'Occupancy Raw Data'!$B$8:$BE$45,'Occupancy Raw Data'!K$3,FALSE))/100</f>
        <v>0.67199049630411811</v>
      </c>
      <c r="G95" s="119">
        <f>(VLOOKUP($A95,'Occupancy Raw Data'!$B$8:$BE$45,'Occupancy Raw Data'!L$3,FALSE))/100</f>
        <v>0.66330517423442403</v>
      </c>
      <c r="H95" s="99">
        <f>(VLOOKUP($A95,'Occupancy Raw Data'!$B$8:$BE$45,'Occupancy Raw Data'!N$3,FALSE))/100</f>
        <v>0.70617740232312498</v>
      </c>
      <c r="I95" s="99">
        <f>(VLOOKUP($A95,'Occupancy Raw Data'!$B$8:$BE$45,'Occupancy Raw Data'!O$3,FALSE))/100</f>
        <v>0.60005279831045399</v>
      </c>
      <c r="J95" s="119">
        <f>(VLOOKUP($A95,'Occupancy Raw Data'!$B$8:$BE$45,'Occupancy Raw Data'!P$3,FALSE))/100</f>
        <v>0.6531151003167891</v>
      </c>
      <c r="K95" s="120">
        <f>(VLOOKUP($A95,'Occupancy Raw Data'!$B$8:$BE$45,'Occupancy Raw Data'!R$3,FALSE))/100</f>
        <v>0.66039372454367096</v>
      </c>
      <c r="M95" s="121">
        <f>VLOOKUP($A95,'ADR Raw Data'!$B$6:$BE$43,'ADR Raw Data'!G$1,FALSE)</f>
        <v>157.580157407407</v>
      </c>
      <c r="N95" s="122">
        <f>VLOOKUP($A95,'ADR Raw Data'!$B$6:$BE$43,'ADR Raw Data'!H$1,FALSE)</f>
        <v>172.85282095238</v>
      </c>
      <c r="O95" s="122">
        <f>VLOOKUP($A95,'ADR Raw Data'!$B$6:$BE$43,'ADR Raw Data'!I$1,FALSE)</f>
        <v>175.65972068107899</v>
      </c>
      <c r="P95" s="122">
        <f>VLOOKUP($A95,'ADR Raw Data'!$B$6:$BE$43,'ADR Raw Data'!J$1,FALSE)</f>
        <v>177.16009736540599</v>
      </c>
      <c r="Q95" s="122">
        <f>VLOOKUP($A95,'ADR Raw Data'!$B$6:$BE$43,'ADR Raw Data'!K$1,FALSE)</f>
        <v>181.46024749558001</v>
      </c>
      <c r="R95" s="123">
        <f>VLOOKUP($A95,'ADR Raw Data'!$B$6:$BE$43,'ADR Raw Data'!L$1,FALSE)</f>
        <v>173.45282416620199</v>
      </c>
      <c r="S95" s="122">
        <f>VLOOKUP($A95,'ADR Raw Data'!$B$6:$BE$43,'ADR Raw Data'!N$1,FALSE)</f>
        <v>197.850629906542</v>
      </c>
      <c r="T95" s="122">
        <f>VLOOKUP($A95,'ADR Raw Data'!$B$6:$BE$43,'ADR Raw Data'!O$1,FALSE)</f>
        <v>186.10339639243199</v>
      </c>
      <c r="U95" s="123">
        <f>VLOOKUP($A95,'ADR Raw Data'!$B$6:$BE$43,'ADR Raw Data'!P$1,FALSE)</f>
        <v>192.454214834276</v>
      </c>
      <c r="V95" s="124">
        <f>VLOOKUP($A95,'ADR Raw Data'!$B$6:$BE$43,'ADR Raw Data'!R$1,FALSE)</f>
        <v>178.82195677003</v>
      </c>
      <c r="X95" s="121">
        <f>VLOOKUP($A95,'RevPAR Raw Data'!$B$6:$BE$43,'RevPAR Raw Data'!G$1,FALSE)</f>
        <v>89.855633579725406</v>
      </c>
      <c r="Y95" s="122">
        <f>VLOOKUP($A95,'RevPAR Raw Data'!$B$6:$BE$43,'RevPAR Raw Data'!H$1,FALSE)</f>
        <v>119.7831718585</v>
      </c>
      <c r="Z95" s="122">
        <f>VLOOKUP($A95,'RevPAR Raw Data'!$B$6:$BE$43,'RevPAR Raw Data'!I$1,FALSE)</f>
        <v>121.19500527983099</v>
      </c>
      <c r="AA95" s="122">
        <f>VLOOKUP($A95,'RevPAR Raw Data'!$B$6:$BE$43,'RevPAR Raw Data'!J$1,FALSE)</f>
        <v>122.48740628299799</v>
      </c>
      <c r="AB95" s="122">
        <f>VLOOKUP($A95,'RevPAR Raw Data'!$B$6:$BE$43,'RevPAR Raw Data'!K$1,FALSE)</f>
        <v>121.93956177402301</v>
      </c>
      <c r="AC95" s="123">
        <f>VLOOKUP($A95,'RevPAR Raw Data'!$B$6:$BE$43,'RevPAR Raw Data'!L$1,FALSE)</f>
        <v>115.05215575501499</v>
      </c>
      <c r="AD95" s="122">
        <f>VLOOKUP($A95,'RevPAR Raw Data'!$B$6:$BE$43,'RevPAR Raw Data'!N$1,FALSE)</f>
        <v>139.717643875395</v>
      </c>
      <c r="AE95" s="122">
        <f>VLOOKUP($A95,'RevPAR Raw Data'!$B$6:$BE$43,'RevPAR Raw Data'!O$1,FALSE)</f>
        <v>111.671863780359</v>
      </c>
      <c r="AF95" s="123">
        <f>VLOOKUP($A95,'RevPAR Raw Data'!$B$6:$BE$43,'RevPAR Raw Data'!P$1,FALSE)</f>
        <v>125.69475382787699</v>
      </c>
      <c r="AG95" s="124">
        <f>VLOOKUP($A95,'RevPAR Raw Data'!$B$6:$BE$43,'RevPAR Raw Data'!R$1,FALSE)</f>
        <v>118.092898061547</v>
      </c>
    </row>
    <row r="96" spans="1:33" x14ac:dyDescent="0.25">
      <c r="A96" s="101" t="s">
        <v>122</v>
      </c>
      <c r="B96" s="89">
        <f>(VLOOKUP($A95,'Occupancy Raw Data'!$B$8:$BE$51,'Occupancy Raw Data'!T$3,FALSE))/100</f>
        <v>0.34917751383891199</v>
      </c>
      <c r="C96" s="90">
        <f>(VLOOKUP($A95,'Occupancy Raw Data'!$B$8:$BE$51,'Occupancy Raw Data'!U$3,FALSE))/100</f>
        <v>0.57242369491577494</v>
      </c>
      <c r="D96" s="90">
        <f>(VLOOKUP($A95,'Occupancy Raw Data'!$B$8:$BE$51,'Occupancy Raw Data'!V$3,FALSE))/100</f>
        <v>0.41053151806233401</v>
      </c>
      <c r="E96" s="90">
        <f>(VLOOKUP($A95,'Occupancy Raw Data'!$B$8:$BE$51,'Occupancy Raw Data'!W$3,FALSE))/100</f>
        <v>0.28147724600323698</v>
      </c>
      <c r="F96" s="90">
        <f>(VLOOKUP($A95,'Occupancy Raw Data'!$B$8:$BE$51,'Occupancy Raw Data'!X$3,FALSE))/100</f>
        <v>0.13034068510864399</v>
      </c>
      <c r="G96" s="90">
        <f>(VLOOKUP($A95,'Occupancy Raw Data'!$B$8:$BE$51,'Occupancy Raw Data'!Y$3,FALSE))/100</f>
        <v>0.33380310868847701</v>
      </c>
      <c r="H96" s="91">
        <f>(VLOOKUP($A95,'Occupancy Raw Data'!$B$8:$BE$51,'Occupancy Raw Data'!AA$3,FALSE))/100</f>
        <v>-5.24771068232033E-2</v>
      </c>
      <c r="I96" s="91">
        <f>(VLOOKUP($A95,'Occupancy Raw Data'!$B$8:$BE$51,'Occupancy Raw Data'!AB$3,FALSE))/100</f>
        <v>-0.212437144976487</v>
      </c>
      <c r="J96" s="90">
        <f>(VLOOKUP($A95,'Occupancy Raw Data'!$B$8:$BE$51,'Occupancy Raw Data'!AC$3,FALSE))/100</f>
        <v>-0.13333923292743799</v>
      </c>
      <c r="K96" s="92">
        <f>(VLOOKUP($A95,'Occupancy Raw Data'!$B$8:$BE$51,'Occupancy Raw Data'!AE$3,FALSE))/100</f>
        <v>0.157507091917788</v>
      </c>
      <c r="M96" s="89">
        <f>(VLOOKUP($A95,'ADR Raw Data'!$B$6:$BE$49,'ADR Raw Data'!T$1,FALSE))/100</f>
        <v>0.275998383890527</v>
      </c>
      <c r="N96" s="90">
        <f>(VLOOKUP($A95,'ADR Raw Data'!$B$6:$BE$49,'ADR Raw Data'!U$1,FALSE))/100</f>
        <v>0.49025780675011804</v>
      </c>
      <c r="O96" s="90">
        <f>(VLOOKUP($A95,'ADR Raw Data'!$B$6:$BE$49,'ADR Raw Data'!V$1,FALSE))/100</f>
        <v>0.45015846642669305</v>
      </c>
      <c r="P96" s="90">
        <f>(VLOOKUP($A95,'ADR Raw Data'!$B$6:$BE$49,'ADR Raw Data'!W$1,FALSE))/100</f>
        <v>0.41810122720239695</v>
      </c>
      <c r="Q96" s="90">
        <f>(VLOOKUP($A95,'ADR Raw Data'!$B$6:$BE$49,'ADR Raw Data'!X$1,FALSE))/100</f>
        <v>0.40843966955215399</v>
      </c>
      <c r="R96" s="90">
        <f>(VLOOKUP($A95,'ADR Raw Data'!$B$6:$BE$49,'ADR Raw Data'!Y$1,FALSE))/100</f>
        <v>0.40689159749251402</v>
      </c>
      <c r="S96" s="91">
        <f>(VLOOKUP($A95,'ADR Raw Data'!$B$6:$BE$49,'ADR Raw Data'!AA$1,FALSE))/100</f>
        <v>0.20006138214668401</v>
      </c>
      <c r="T96" s="91">
        <f>(VLOOKUP($A95,'ADR Raw Data'!$B$6:$BE$49,'ADR Raw Data'!AB$1,FALSE))/100</f>
        <v>6.2661953267905898E-2</v>
      </c>
      <c r="U96" s="90">
        <f>(VLOOKUP($A95,'ADR Raw Data'!$B$6:$BE$49,'ADR Raw Data'!AC$1,FALSE))/100</f>
        <v>0.13171840616195601</v>
      </c>
      <c r="V96" s="92">
        <f>(VLOOKUP($A95,'ADR Raw Data'!$B$6:$BE$49,'ADR Raw Data'!AE$1,FALSE))/100</f>
        <v>0.268803689417973</v>
      </c>
      <c r="X96" s="89">
        <f>(VLOOKUP($A95,'RevPAR Raw Data'!$B$6:$BE$43,'RevPAR Raw Data'!T$1,FALSE))/100</f>
        <v>0.72154832723989304</v>
      </c>
      <c r="Y96" s="90">
        <f>(VLOOKUP($A95,'RevPAR Raw Data'!$B$6:$BE$43,'RevPAR Raw Data'!U$1,FALSE))/100</f>
        <v>1.3433166868671</v>
      </c>
      <c r="Z96" s="90">
        <f>(VLOOKUP($A95,'RevPAR Raw Data'!$B$6:$BE$43,'RevPAR Raw Data'!V$1,FALSE))/100</f>
        <v>1.0454942230797899</v>
      </c>
      <c r="AA96" s="90">
        <f>(VLOOKUP($A95,'RevPAR Raw Data'!$B$6:$BE$43,'RevPAR Raw Data'!W$1,FALSE))/100</f>
        <v>0.81726445518913804</v>
      </c>
      <c r="AB96" s="90">
        <f>(VLOOKUP($A95,'RevPAR Raw Data'!$B$6:$BE$43,'RevPAR Raw Data'!X$1,FALSE))/100</f>
        <v>0.59201666101577399</v>
      </c>
      <c r="AC96" s="90">
        <f>(VLOOKUP($A95,'RevPAR Raw Data'!$B$6:$BE$43,'RevPAR Raw Data'!Y$1,FALSE))/100</f>
        <v>0.87651638632321394</v>
      </c>
      <c r="AD96" s="91">
        <f>(VLOOKUP($A95,'RevPAR Raw Data'!$B$6:$BE$43,'RevPAR Raw Data'!AA$1,FALSE))/100</f>
        <v>0.13708563280137098</v>
      </c>
      <c r="AE96" s="91">
        <f>(VLOOKUP($A95,'RevPAR Raw Data'!$B$6:$BE$43,'RevPAR Raw Data'!AB$1,FALSE))/100</f>
        <v>-0.16308691815946499</v>
      </c>
      <c r="AF96" s="90">
        <f>(VLOOKUP($A95,'RevPAR Raw Data'!$B$6:$BE$43,'RevPAR Raw Data'!AC$1,FALSE))/100</f>
        <v>-1.9184058005542098E-2</v>
      </c>
      <c r="AG96" s="92">
        <f>(VLOOKUP($A95,'RevPAR Raw Data'!$B$6:$BE$43,'RevPAR Raw Data'!AE$1,FALSE))/100</f>
        <v>0.46864926875275897</v>
      </c>
    </row>
    <row r="97" spans="1:33" x14ac:dyDescent="0.25">
      <c r="A97" s="129"/>
      <c r="B97" s="130"/>
      <c r="C97" s="131"/>
      <c r="D97" s="131"/>
      <c r="E97" s="131"/>
      <c r="F97" s="131"/>
      <c r="G97" s="132"/>
      <c r="H97" s="131"/>
      <c r="I97" s="131"/>
      <c r="J97" s="132"/>
      <c r="K97" s="133"/>
      <c r="M97" s="130"/>
      <c r="N97" s="131"/>
      <c r="O97" s="131"/>
      <c r="P97" s="131"/>
      <c r="Q97" s="131"/>
      <c r="R97" s="132"/>
      <c r="S97" s="131"/>
      <c r="T97" s="131"/>
      <c r="U97" s="132"/>
      <c r="V97" s="133"/>
      <c r="X97" s="130"/>
      <c r="Y97" s="131"/>
      <c r="Z97" s="131"/>
      <c r="AA97" s="131"/>
      <c r="AB97" s="131"/>
      <c r="AC97" s="132"/>
      <c r="AD97" s="131"/>
      <c r="AE97" s="131"/>
      <c r="AF97" s="132"/>
      <c r="AG97" s="133"/>
    </row>
    <row r="98" spans="1:33" x14ac:dyDescent="0.25">
      <c r="A98" s="134" t="s">
        <v>46</v>
      </c>
      <c r="B98" s="117">
        <f>(VLOOKUP($A98,'Occupancy Raw Data'!$B$8:$BE$45,'Occupancy Raw Data'!G$3,FALSE))/100</f>
        <v>0.51435649138610495</v>
      </c>
      <c r="C98" s="118">
        <f>(VLOOKUP($A98,'Occupancy Raw Data'!$B$8:$BE$45,'Occupancy Raw Data'!H$3,FALSE))/100</f>
        <v>0.61369215178470804</v>
      </c>
      <c r="D98" s="118">
        <f>(VLOOKUP($A98,'Occupancy Raw Data'!$B$8:$BE$45,'Occupancy Raw Data'!I$3,FALSE))/100</f>
        <v>0.66704199977480005</v>
      </c>
      <c r="E98" s="118">
        <f>(VLOOKUP($A98,'Occupancy Raw Data'!$B$8:$BE$45,'Occupancy Raw Data'!J$3,FALSE))/100</f>
        <v>0.64078369552978198</v>
      </c>
      <c r="F98" s="118">
        <f>(VLOOKUP($A98,'Occupancy Raw Data'!$B$8:$BE$45,'Occupancy Raw Data'!K$3,FALSE))/100</f>
        <v>0.63895957662425407</v>
      </c>
      <c r="G98" s="119">
        <f>(VLOOKUP($A98,'Occupancy Raw Data'!$B$8:$BE$45,'Occupancy Raw Data'!L$3,FALSE))/100</f>
        <v>0.61496678301993002</v>
      </c>
      <c r="H98" s="99">
        <f>(VLOOKUP($A98,'Occupancy Raw Data'!$B$8:$BE$45,'Occupancy Raw Data'!N$3,FALSE))/100</f>
        <v>0.67976579214052402</v>
      </c>
      <c r="I98" s="99">
        <f>(VLOOKUP($A98,'Occupancy Raw Data'!$B$8:$BE$45,'Occupancy Raw Data'!O$3,FALSE))/100</f>
        <v>0.58747888751266697</v>
      </c>
      <c r="J98" s="119">
        <f>(VLOOKUP($A98,'Occupancy Raw Data'!$B$8:$BE$45,'Occupancy Raw Data'!P$3,FALSE))/100</f>
        <v>0.63362233982659599</v>
      </c>
      <c r="K98" s="120">
        <f>(VLOOKUP($A98,'Occupancy Raw Data'!$B$8:$BE$45,'Occupancy Raw Data'!R$3,FALSE))/100</f>
        <v>0.62029694210754893</v>
      </c>
      <c r="M98" s="121">
        <f>VLOOKUP($A98,'ADR Raw Data'!$B$6:$BE$43,'ADR Raw Data'!G$1,FALSE)</f>
        <v>112.816839316987</v>
      </c>
      <c r="N98" s="122">
        <f>VLOOKUP($A98,'ADR Raw Data'!$B$6:$BE$43,'ADR Raw Data'!H$1,FALSE)</f>
        <v>116.18534329015399</v>
      </c>
      <c r="O98" s="122">
        <f>VLOOKUP($A98,'ADR Raw Data'!$B$6:$BE$43,'ADR Raw Data'!I$1,FALSE)</f>
        <v>119.08410229574601</v>
      </c>
      <c r="P98" s="122">
        <f>VLOOKUP($A98,'ADR Raw Data'!$B$6:$BE$43,'ADR Raw Data'!J$1,FALSE)</f>
        <v>113.371936458845</v>
      </c>
      <c r="Q98" s="122">
        <f>VLOOKUP($A98,'ADR Raw Data'!$B$6:$BE$43,'ADR Raw Data'!K$1,FALSE)</f>
        <v>119.616271455256</v>
      </c>
      <c r="R98" s="123">
        <f>VLOOKUP($A98,'ADR Raw Data'!$B$6:$BE$43,'ADR Raw Data'!L$1,FALSE)</f>
        <v>116.377360588261</v>
      </c>
      <c r="S98" s="122">
        <f>VLOOKUP($A98,'ADR Raw Data'!$B$6:$BE$43,'ADR Raw Data'!N$1,FALSE)</f>
        <v>141.728424051681</v>
      </c>
      <c r="T98" s="122">
        <f>VLOOKUP($A98,'ADR Raw Data'!$B$6:$BE$43,'ADR Raw Data'!O$1,FALSE)</f>
        <v>137.47104113159801</v>
      </c>
      <c r="U98" s="123">
        <f>VLOOKUP($A98,'ADR Raw Data'!$B$6:$BE$43,'ADR Raw Data'!P$1,FALSE)</f>
        <v>139.75475422945601</v>
      </c>
      <c r="V98" s="124">
        <f>VLOOKUP($A98,'ADR Raw Data'!$B$6:$BE$43,'ADR Raw Data'!R$1,FALSE)</f>
        <v>123.200101602613</v>
      </c>
      <c r="X98" s="121">
        <f>VLOOKUP($A98,'RevPAR Raw Data'!$B$6:$BE$43,'RevPAR Raw Data'!G$1,FALSE)</f>
        <v>58.0280736403558</v>
      </c>
      <c r="Y98" s="122">
        <f>VLOOKUP($A98,'RevPAR Raw Data'!$B$6:$BE$43,'RevPAR Raw Data'!H$1,FALSE)</f>
        <v>71.302033329579999</v>
      </c>
      <c r="Z98" s="122">
        <f>VLOOKUP($A98,'RevPAR Raw Data'!$B$6:$BE$43,'RevPAR Raw Data'!I$1,FALSE)</f>
        <v>79.434097736741293</v>
      </c>
      <c r="AA98" s="122">
        <f>VLOOKUP($A98,'RevPAR Raw Data'!$B$6:$BE$43,'RevPAR Raw Data'!J$1,FALSE)</f>
        <v>72.646888413466897</v>
      </c>
      <c r="AB98" s="122">
        <f>VLOOKUP($A98,'RevPAR Raw Data'!$B$6:$BE$43,'RevPAR Raw Data'!K$1,FALSE)</f>
        <v>76.429962166422698</v>
      </c>
      <c r="AC98" s="123">
        <f>VLOOKUP($A98,'RevPAR Raw Data'!$B$6:$BE$43,'RevPAR Raw Data'!L$1,FALSE)</f>
        <v>71.568211057313306</v>
      </c>
      <c r="AD98" s="122">
        <f>VLOOKUP($A98,'RevPAR Raw Data'!$B$6:$BE$43,'RevPAR Raw Data'!N$1,FALSE)</f>
        <v>96.342134444319299</v>
      </c>
      <c r="AE98" s="122">
        <f>VLOOKUP($A98,'RevPAR Raw Data'!$B$6:$BE$43,'RevPAR Raw Data'!O$1,FALSE)</f>
        <v>80.761334309199398</v>
      </c>
      <c r="AF98" s="123">
        <f>VLOOKUP($A98,'RevPAR Raw Data'!$B$6:$BE$43,'RevPAR Raw Data'!P$1,FALSE)</f>
        <v>88.551734376759299</v>
      </c>
      <c r="AG98" s="124">
        <f>VLOOKUP($A98,'RevPAR Raw Data'!$B$6:$BE$43,'RevPAR Raw Data'!R$1,FALSE)</f>
        <v>76.420646291440704</v>
      </c>
    </row>
    <row r="99" spans="1:33" x14ac:dyDescent="0.25">
      <c r="A99" s="101" t="s">
        <v>122</v>
      </c>
      <c r="B99" s="89">
        <f>(VLOOKUP($A98,'Occupancy Raw Data'!$B$8:$BE$51,'Occupancy Raw Data'!T$3,FALSE))/100</f>
        <v>0.128020705078362</v>
      </c>
      <c r="C99" s="90">
        <f>(VLOOKUP($A98,'Occupancy Raw Data'!$B$8:$BE$51,'Occupancy Raw Data'!U$3,FALSE))/100</f>
        <v>3.4657650837028799E-2</v>
      </c>
      <c r="D99" s="90">
        <f>(VLOOKUP($A98,'Occupancy Raw Data'!$B$8:$BE$51,'Occupancy Raw Data'!V$3,FALSE))/100</f>
        <v>7.46638297864258E-2</v>
      </c>
      <c r="E99" s="90">
        <f>(VLOOKUP($A98,'Occupancy Raw Data'!$B$8:$BE$51,'Occupancy Raw Data'!W$3,FALSE))/100</f>
        <v>2.1682118115710903E-2</v>
      </c>
      <c r="F99" s="90">
        <f>(VLOOKUP($A98,'Occupancy Raw Data'!$B$8:$BE$51,'Occupancy Raw Data'!X$3,FALSE))/100</f>
        <v>-2.9544802317366302E-2</v>
      </c>
      <c r="G99" s="90">
        <f>(VLOOKUP($A98,'Occupancy Raw Data'!$B$8:$BE$51,'Occupancy Raw Data'!Y$3,FALSE))/100</f>
        <v>4.0407726619521606E-2</v>
      </c>
      <c r="H99" s="91">
        <f>(VLOOKUP($A98,'Occupancy Raw Data'!$B$8:$BE$51,'Occupancy Raw Data'!AA$3,FALSE))/100</f>
        <v>-0.103117422117534</v>
      </c>
      <c r="I99" s="91">
        <f>(VLOOKUP($A98,'Occupancy Raw Data'!$B$8:$BE$51,'Occupancy Raw Data'!AB$3,FALSE))/100</f>
        <v>-0.220691633653677</v>
      </c>
      <c r="J99" s="90">
        <f>(VLOOKUP($A98,'Occupancy Raw Data'!$B$8:$BE$51,'Occupancy Raw Data'!AC$3,FALSE))/100</f>
        <v>-0.16174610070244799</v>
      </c>
      <c r="K99" s="92">
        <f>(VLOOKUP($A98,'Occupancy Raw Data'!$B$8:$BE$51,'Occupancy Raw Data'!AE$3,FALSE))/100</f>
        <v>-2.8004457435874399E-2</v>
      </c>
      <c r="M99" s="89">
        <f>(VLOOKUP($A98,'ADR Raw Data'!$B$6:$BE$49,'ADR Raw Data'!T$1,FALSE))/100</f>
        <v>8.0497851609134696E-2</v>
      </c>
      <c r="N99" s="90">
        <f>(VLOOKUP($A98,'ADR Raw Data'!$B$6:$BE$49,'ADR Raw Data'!U$1,FALSE))/100</f>
        <v>4.8732988025515706E-2</v>
      </c>
      <c r="O99" s="90">
        <f>(VLOOKUP($A98,'ADR Raw Data'!$B$6:$BE$49,'ADR Raw Data'!V$1,FALSE))/100</f>
        <v>6.4127518897253794E-2</v>
      </c>
      <c r="P99" s="90">
        <f>(VLOOKUP($A98,'ADR Raw Data'!$B$6:$BE$49,'ADR Raw Data'!W$1,FALSE))/100</f>
        <v>1.3232664338741899E-2</v>
      </c>
      <c r="Q99" s="90">
        <f>(VLOOKUP($A98,'ADR Raw Data'!$B$6:$BE$49,'ADR Raw Data'!X$1,FALSE))/100</f>
        <v>-2.5596987677742898E-2</v>
      </c>
      <c r="R99" s="90">
        <f>(VLOOKUP($A98,'ADR Raw Data'!$B$6:$BE$49,'ADR Raw Data'!Y$1,FALSE))/100</f>
        <v>3.0434797860994397E-2</v>
      </c>
      <c r="S99" s="91">
        <f>(VLOOKUP($A98,'ADR Raw Data'!$B$6:$BE$49,'ADR Raw Data'!AA$1,FALSE))/100</f>
        <v>-4.8390001541695093E-2</v>
      </c>
      <c r="T99" s="91">
        <f>(VLOOKUP($A98,'ADR Raw Data'!$B$6:$BE$49,'ADR Raw Data'!AB$1,FALSE))/100</f>
        <v>-7.2581285438989798E-2</v>
      </c>
      <c r="U99" s="90">
        <f>(VLOOKUP($A98,'ADR Raw Data'!$B$6:$BE$49,'ADR Raw Data'!AC$1,FALSE))/100</f>
        <v>-5.9419603298271506E-2</v>
      </c>
      <c r="V99" s="92">
        <f>(VLOOKUP($A98,'ADR Raw Data'!$B$6:$BE$49,'ADR Raw Data'!AE$1,FALSE))/100</f>
        <v>-1.44180473621064E-2</v>
      </c>
      <c r="X99" s="89">
        <f>(VLOOKUP($A98,'RevPAR Raw Data'!$B$6:$BE$43,'RevPAR Raw Data'!T$1,FALSE))/100</f>
        <v>0.21882394840779198</v>
      </c>
      <c r="Y99" s="90">
        <f>(VLOOKUP($A98,'RevPAR Raw Data'!$B$6:$BE$43,'RevPAR Raw Data'!U$1,FALSE))/100</f>
        <v>8.5079609745778009E-2</v>
      </c>
      <c r="Z99" s="90">
        <f>(VLOOKUP($A98,'RevPAR Raw Data'!$B$6:$BE$43,'RevPAR Raw Data'!V$1,FALSE))/100</f>
        <v>0.143579354839249</v>
      </c>
      <c r="AA99" s="90">
        <f>(VLOOKUP($A98,'RevPAR Raw Data'!$B$6:$BE$43,'RevPAR Raw Data'!W$1,FALSE))/100</f>
        <v>3.5201694645631096E-2</v>
      </c>
      <c r="AB99" s="90">
        <f>(VLOOKUP($A98,'RevPAR Raw Data'!$B$6:$BE$43,'RevPAR Raw Data'!X$1,FALSE))/100</f>
        <v>-5.4385532054250299E-2</v>
      </c>
      <c r="AC99" s="90">
        <f>(VLOOKUP($A98,'RevPAR Raw Data'!$B$6:$BE$43,'RevPAR Raw Data'!Y$1,FALSE))/100</f>
        <v>7.2072325472203505E-2</v>
      </c>
      <c r="AD99" s="91">
        <f>(VLOOKUP($A98,'RevPAR Raw Data'!$B$6:$BE$43,'RevPAR Raw Data'!AA$1,FALSE))/100</f>
        <v>-0.146517571443986</v>
      </c>
      <c r="AE99" s="91">
        <f>(VLOOKUP($A98,'RevPAR Raw Data'!$B$6:$BE$43,'RevPAR Raw Data'!AB$1,FALSE))/100</f>
        <v>-0.27725483663645201</v>
      </c>
      <c r="AF99" s="90">
        <f>(VLOOKUP($A98,'RevPAR Raw Data'!$B$6:$BE$43,'RevPAR Raw Data'!AC$1,FALSE))/100</f>
        <v>-0.211554814861938</v>
      </c>
      <c r="AG99" s="92">
        <f>(VLOOKUP($A98,'RevPAR Raw Data'!$B$6:$BE$43,'RevPAR Raw Data'!AE$1,FALSE))/100</f>
        <v>-4.2018735204320395E-2</v>
      </c>
    </row>
    <row r="100" spans="1:33" x14ac:dyDescent="0.25">
      <c r="A100" s="134"/>
      <c r="B100" s="117"/>
      <c r="C100" s="118"/>
      <c r="D100" s="118"/>
      <c r="E100" s="118"/>
      <c r="F100" s="118"/>
      <c r="G100" s="119"/>
      <c r="H100" s="99"/>
      <c r="I100" s="99"/>
      <c r="J100" s="119"/>
      <c r="K100" s="120"/>
      <c r="M100" s="121"/>
      <c r="N100" s="122"/>
      <c r="O100" s="122"/>
      <c r="P100" s="122"/>
      <c r="Q100" s="122"/>
      <c r="R100" s="123"/>
      <c r="S100" s="122"/>
      <c r="T100" s="122"/>
      <c r="U100" s="123"/>
      <c r="V100" s="124"/>
      <c r="X100" s="121"/>
      <c r="Y100" s="122"/>
      <c r="Z100" s="122"/>
      <c r="AA100" s="122"/>
      <c r="AB100" s="122"/>
      <c r="AC100" s="123"/>
      <c r="AD100" s="122"/>
      <c r="AE100" s="122"/>
      <c r="AF100" s="123"/>
      <c r="AG100" s="124"/>
    </row>
    <row r="101" spans="1:33" x14ac:dyDescent="0.25">
      <c r="A101" s="116" t="s">
        <v>70</v>
      </c>
      <c r="B101" s="117">
        <f>(VLOOKUP($A101,'Occupancy Raw Data'!$B$8:$BE$45,'Occupancy Raw Data'!G$3,FALSE))/100</f>
        <v>0.46781597470162095</v>
      </c>
      <c r="C101" s="118">
        <f>(VLOOKUP($A101,'Occupancy Raw Data'!$B$8:$BE$45,'Occupancy Raw Data'!H$3,FALSE))/100</f>
        <v>0.562990921146587</v>
      </c>
      <c r="D101" s="118">
        <f>(VLOOKUP($A101,'Occupancy Raw Data'!$B$8:$BE$45,'Occupancy Raw Data'!I$3,FALSE))/100</f>
        <v>0.59573599918392295</v>
      </c>
      <c r="E101" s="118">
        <f>(VLOOKUP($A101,'Occupancy Raw Data'!$B$8:$BE$45,'Occupancy Raw Data'!J$3,FALSE))/100</f>
        <v>0.58665714577170203</v>
      </c>
      <c r="F101" s="118">
        <f>(VLOOKUP($A101,'Occupancy Raw Data'!$B$8:$BE$45,'Occupancy Raw Data'!K$3,FALSE))/100</f>
        <v>0.56605120881362803</v>
      </c>
      <c r="G101" s="119">
        <f>(VLOOKUP($A101,'Occupancy Raw Data'!$B$8:$BE$45,'Occupancy Raw Data'!L$3,FALSE))/100</f>
        <v>0.55585024992349197</v>
      </c>
      <c r="H101" s="99">
        <f>(VLOOKUP($A101,'Occupancy Raw Data'!$B$8:$BE$45,'Occupancy Raw Data'!N$3,FALSE))/100</f>
        <v>0.59900030602876597</v>
      </c>
      <c r="I101" s="99">
        <f>(VLOOKUP($A101,'Occupancy Raw Data'!$B$8:$BE$45,'Occupancy Raw Data'!O$3,FALSE))/100</f>
        <v>0.52443129654187404</v>
      </c>
      <c r="J101" s="119">
        <f>(VLOOKUP($A101,'Occupancy Raw Data'!$B$8:$BE$45,'Occupancy Raw Data'!P$3,FALSE))/100</f>
        <v>0.56171580128531995</v>
      </c>
      <c r="K101" s="120">
        <f>(VLOOKUP($A101,'Occupancy Raw Data'!$B$8:$BE$45,'Occupancy Raw Data'!R$3,FALSE))/100</f>
        <v>0.55752612174115701</v>
      </c>
      <c r="M101" s="121">
        <f>VLOOKUP($A101,'ADR Raw Data'!$B$6:$BE$43,'ADR Raw Data'!G$1,FALSE)</f>
        <v>106.295717400784</v>
      </c>
      <c r="N101" s="122">
        <f>VLOOKUP($A101,'ADR Raw Data'!$B$6:$BE$43,'ADR Raw Data'!H$1,FALSE)</f>
        <v>115.35060337017499</v>
      </c>
      <c r="O101" s="122">
        <f>VLOOKUP($A101,'ADR Raw Data'!$B$6:$BE$43,'ADR Raw Data'!I$1,FALSE)</f>
        <v>113.640051369863</v>
      </c>
      <c r="P101" s="122">
        <f>VLOOKUP($A101,'ADR Raw Data'!$B$6:$BE$43,'ADR Raw Data'!J$1,FALSE)</f>
        <v>112.085028690662</v>
      </c>
      <c r="Q101" s="122">
        <f>VLOOKUP($A101,'ADR Raw Data'!$B$6:$BE$43,'ADR Raw Data'!K$1,FALSE)</f>
        <v>114.864705352315</v>
      </c>
      <c r="R101" s="123">
        <f>VLOOKUP($A101,'ADR Raw Data'!$B$6:$BE$43,'ADR Raw Data'!L$1,FALSE)</f>
        <v>112.671510001835</v>
      </c>
      <c r="S101" s="122">
        <f>VLOOKUP($A101,'ADR Raw Data'!$B$6:$BE$43,'ADR Raw Data'!N$1,FALSE)</f>
        <v>137.64916212534001</v>
      </c>
      <c r="T101" s="122">
        <f>VLOOKUP($A101,'ADR Raw Data'!$B$6:$BE$43,'ADR Raw Data'!O$1,FALSE)</f>
        <v>133.58291188484699</v>
      </c>
      <c r="U101" s="123">
        <f>VLOOKUP($A101,'ADR Raw Data'!$B$6:$BE$43,'ADR Raw Data'!P$1,FALSE)</f>
        <v>135.750987923363</v>
      </c>
      <c r="V101" s="124">
        <f>VLOOKUP($A101,'ADR Raw Data'!$B$6:$BE$43,'ADR Raw Data'!R$1,FALSE)</f>
        <v>119.315199958178</v>
      </c>
      <c r="X101" s="121">
        <f>VLOOKUP($A101,'RevPAR Raw Data'!$B$6:$BE$43,'RevPAR Raw Data'!G$1,FALSE)</f>
        <v>49.726834642456303</v>
      </c>
      <c r="Y101" s="122">
        <f>VLOOKUP($A101,'RevPAR Raw Data'!$B$6:$BE$43,'RevPAR Raw Data'!H$1,FALSE)</f>
        <v>64.941342446189907</v>
      </c>
      <c r="Z101" s="122">
        <f>VLOOKUP($A101,'RevPAR Raw Data'!$B$6:$BE$43,'RevPAR Raw Data'!I$1,FALSE)</f>
        <v>67.699469550137707</v>
      </c>
      <c r="AA101" s="122">
        <f>VLOOKUP($A101,'RevPAR Raw Data'!$B$6:$BE$43,'RevPAR Raw Data'!J$1,FALSE)</f>
        <v>65.755483015403399</v>
      </c>
      <c r="AB101" s="122">
        <f>VLOOKUP($A101,'RevPAR Raw Data'!$B$6:$BE$43,'RevPAR Raw Data'!K$1,FALSE)</f>
        <v>65.019305314699494</v>
      </c>
      <c r="AC101" s="123">
        <f>VLOOKUP($A101,'RevPAR Raw Data'!$B$6:$BE$43,'RevPAR Raw Data'!L$1,FALSE)</f>
        <v>62.6284869937774</v>
      </c>
      <c r="AD101" s="122">
        <f>VLOOKUP($A101,'RevPAR Raw Data'!$B$6:$BE$43,'RevPAR Raw Data'!N$1,FALSE)</f>
        <v>82.451890237682306</v>
      </c>
      <c r="AE101" s="122">
        <f>VLOOKUP($A101,'RevPAR Raw Data'!$B$6:$BE$43,'RevPAR Raw Data'!O$1,FALSE)</f>
        <v>70.055059675609499</v>
      </c>
      <c r="AF101" s="123">
        <f>VLOOKUP($A101,'RevPAR Raw Data'!$B$6:$BE$43,'RevPAR Raw Data'!P$1,FALSE)</f>
        <v>76.253474956645903</v>
      </c>
      <c r="AG101" s="124">
        <f>VLOOKUP($A101,'RevPAR Raw Data'!$B$6:$BE$43,'RevPAR Raw Data'!R$1,FALSE)</f>
        <v>66.521340697454093</v>
      </c>
    </row>
    <row r="102" spans="1:33" x14ac:dyDescent="0.25">
      <c r="A102" s="101" t="s">
        <v>122</v>
      </c>
      <c r="B102" s="89">
        <f>(VLOOKUP($A101,'Occupancy Raw Data'!$B$8:$BE$51,'Occupancy Raw Data'!T$3,FALSE))/100</f>
        <v>0.14837179310239701</v>
      </c>
      <c r="C102" s="90">
        <f>(VLOOKUP($A101,'Occupancy Raw Data'!$B$8:$BE$51,'Occupancy Raw Data'!U$3,FALSE))/100</f>
        <v>3.4356791156430699E-2</v>
      </c>
      <c r="D102" s="90">
        <f>(VLOOKUP($A101,'Occupancy Raw Data'!$B$8:$BE$51,'Occupancy Raw Data'!V$3,FALSE))/100</f>
        <v>3.8443775799894803E-2</v>
      </c>
      <c r="E102" s="90">
        <f>(VLOOKUP($A101,'Occupancy Raw Data'!$B$8:$BE$51,'Occupancy Raw Data'!W$3,FALSE))/100</f>
        <v>-6.2953983589461703E-3</v>
      </c>
      <c r="F102" s="90">
        <f>(VLOOKUP($A101,'Occupancy Raw Data'!$B$8:$BE$51,'Occupancy Raw Data'!X$3,FALSE))/100</f>
        <v>-4.64912792711605E-2</v>
      </c>
      <c r="G102" s="90">
        <f>(VLOOKUP($A101,'Occupancy Raw Data'!$B$8:$BE$51,'Occupancy Raw Data'!Y$3,FALSE))/100</f>
        <v>2.5792359395038603E-2</v>
      </c>
      <c r="H102" s="91">
        <f>(VLOOKUP($A101,'Occupancy Raw Data'!$B$8:$BE$51,'Occupancy Raw Data'!AA$3,FALSE))/100</f>
        <v>-8.9329287191202394E-2</v>
      </c>
      <c r="I102" s="91">
        <f>(VLOOKUP($A101,'Occupancy Raw Data'!$B$8:$BE$51,'Occupancy Raw Data'!AB$3,FALSE))/100</f>
        <v>-0.21480042767074298</v>
      </c>
      <c r="J102" s="90">
        <f>(VLOOKUP($A101,'Occupancy Raw Data'!$B$8:$BE$51,'Occupancy Raw Data'!AC$3,FALSE))/100</f>
        <v>-0.15254464278854202</v>
      </c>
      <c r="K102" s="92">
        <f>(VLOOKUP($A101,'Occupancy Raw Data'!$B$8:$BE$51,'Occupancy Raw Data'!AE$3,FALSE))/100</f>
        <v>-3.2797876970284398E-2</v>
      </c>
      <c r="M102" s="89">
        <f>(VLOOKUP($A101,'ADR Raw Data'!$B$6:$BE$49,'ADR Raw Data'!T$1,FALSE))/100</f>
        <v>0.10597055989357701</v>
      </c>
      <c r="N102" s="90">
        <f>(VLOOKUP($A101,'ADR Raw Data'!$B$6:$BE$49,'ADR Raw Data'!U$1,FALSE))/100</f>
        <v>0.119320551987656</v>
      </c>
      <c r="O102" s="90">
        <f>(VLOOKUP($A101,'ADR Raw Data'!$B$6:$BE$49,'ADR Raw Data'!V$1,FALSE))/100</f>
        <v>0.105361788920664</v>
      </c>
      <c r="P102" s="90">
        <f>(VLOOKUP($A101,'ADR Raw Data'!$B$6:$BE$49,'ADR Raw Data'!W$1,FALSE))/100</f>
        <v>8.72039186939714E-2</v>
      </c>
      <c r="Q102" s="90">
        <f>(VLOOKUP($A101,'ADR Raw Data'!$B$6:$BE$49,'ADR Raw Data'!X$1,FALSE))/100</f>
        <v>5.8326659511626397E-2</v>
      </c>
      <c r="R102" s="90">
        <f>(VLOOKUP($A101,'ADR Raw Data'!$B$6:$BE$49,'ADR Raw Data'!Y$1,FALSE))/100</f>
        <v>9.212059405310781E-2</v>
      </c>
      <c r="S102" s="91">
        <f>(VLOOKUP($A101,'ADR Raw Data'!$B$6:$BE$49,'ADR Raw Data'!AA$1,FALSE))/100</f>
        <v>9.6391338502910401E-2</v>
      </c>
      <c r="T102" s="91">
        <f>(VLOOKUP($A101,'ADR Raw Data'!$B$6:$BE$49,'ADR Raw Data'!AB$1,FALSE))/100</f>
        <v>4.6037626322518399E-2</v>
      </c>
      <c r="U102" s="90">
        <f>(VLOOKUP($A101,'ADR Raw Data'!$B$6:$BE$49,'ADR Raw Data'!AC$1,FALSE))/100</f>
        <v>7.1996062715924097E-2</v>
      </c>
      <c r="V102" s="92">
        <f>(VLOOKUP($A101,'ADR Raw Data'!$B$6:$BE$49,'ADR Raw Data'!AE$1,FALSE))/100</f>
        <v>7.6102669228243491E-2</v>
      </c>
      <c r="X102" s="89">
        <f>(VLOOKUP($A101,'RevPAR Raw Data'!$B$6:$BE$43,'RevPAR Raw Data'!T$1,FALSE))/100</f>
        <v>0.27006539498345</v>
      </c>
      <c r="Y102" s="90">
        <f>(VLOOKUP($A101,'RevPAR Raw Data'!$B$6:$BE$43,'RevPAR Raw Data'!U$1,FALSE))/100</f>
        <v>0.15777681442939701</v>
      </c>
      <c r="Z102" s="90">
        <f>(VLOOKUP($A101,'RevPAR Raw Data'!$B$6:$BE$43,'RevPAR Raw Data'!V$1,FALSE))/100</f>
        <v>0.14785606971170001</v>
      </c>
      <c r="AA102" s="90">
        <f>(VLOOKUP($A101,'RevPAR Raw Data'!$B$6:$BE$43,'RevPAR Raw Data'!W$1,FALSE))/100</f>
        <v>8.0359536928385503E-2</v>
      </c>
      <c r="AB102" s="90">
        <f>(VLOOKUP($A101,'RevPAR Raw Data'!$B$6:$BE$43,'RevPAR Raw Data'!X$1,FALSE))/100</f>
        <v>9.1236992241569698E-3</v>
      </c>
      <c r="AC102" s="90">
        <f>(VLOOKUP($A101,'RevPAR Raw Data'!$B$6:$BE$43,'RevPAR Raw Data'!Y$1,FALSE))/100</f>
        <v>0.120288960917648</v>
      </c>
      <c r="AD102" s="91">
        <f>(VLOOKUP($A101,'RevPAR Raw Data'!$B$6:$BE$43,'RevPAR Raw Data'!AA$1,FALSE))/100</f>
        <v>-1.5485182481628202E-3</v>
      </c>
      <c r="AE102" s="91">
        <f>(VLOOKUP($A101,'RevPAR Raw Data'!$B$6:$BE$43,'RevPAR Raw Data'!AB$1,FALSE))/100</f>
        <v>-0.17865170317124801</v>
      </c>
      <c r="AF102" s="90">
        <f>(VLOOKUP($A101,'RevPAR Raw Data'!$B$6:$BE$43,'RevPAR Raw Data'!AC$1,FALSE))/100</f>
        <v>-9.153119374180059E-2</v>
      </c>
      <c r="AG102" s="92">
        <f>(VLOOKUP($A101,'RevPAR Raw Data'!$B$6:$BE$43,'RevPAR Raw Data'!AE$1,FALSE))/100</f>
        <v>4.0808786275500795E-2</v>
      </c>
    </row>
    <row r="103" spans="1:33" x14ac:dyDescent="0.25">
      <c r="A103" s="139"/>
      <c r="B103" s="117"/>
      <c r="C103" s="118"/>
      <c r="D103" s="118"/>
      <c r="E103" s="118"/>
      <c r="F103" s="118"/>
      <c r="G103" s="119"/>
      <c r="H103" s="99"/>
      <c r="I103" s="99"/>
      <c r="J103" s="119"/>
      <c r="K103" s="120"/>
      <c r="M103" s="121"/>
      <c r="N103" s="122"/>
      <c r="O103" s="122"/>
      <c r="P103" s="122"/>
      <c r="Q103" s="122"/>
      <c r="R103" s="123"/>
      <c r="S103" s="122"/>
      <c r="T103" s="122"/>
      <c r="U103" s="123"/>
      <c r="V103" s="124"/>
      <c r="X103" s="121"/>
      <c r="Y103" s="122"/>
      <c r="Z103" s="122"/>
      <c r="AA103" s="122"/>
      <c r="AB103" s="122"/>
      <c r="AC103" s="123"/>
      <c r="AD103" s="122"/>
      <c r="AE103" s="122"/>
      <c r="AF103" s="123"/>
      <c r="AG103" s="124"/>
    </row>
    <row r="104" spans="1:33" x14ac:dyDescent="0.25">
      <c r="A104" s="116" t="s">
        <v>52</v>
      </c>
      <c r="B104" s="117">
        <f>(VLOOKUP($A104,'Occupancy Raw Data'!$B$8:$BE$45,'Occupancy Raw Data'!G$3,FALSE))/100</f>
        <v>0.428400239664469</v>
      </c>
      <c r="C104" s="118">
        <f>(VLOOKUP($A104,'Occupancy Raw Data'!$B$8:$BE$45,'Occupancy Raw Data'!H$3,FALSE))/100</f>
        <v>0.59436788496105397</v>
      </c>
      <c r="D104" s="118">
        <f>(VLOOKUP($A104,'Occupancy Raw Data'!$B$8:$BE$45,'Occupancy Raw Data'!I$3,FALSE))/100</f>
        <v>0.62702216896345098</v>
      </c>
      <c r="E104" s="118">
        <f>(VLOOKUP($A104,'Occupancy Raw Data'!$B$8:$BE$45,'Occupancy Raw Data'!J$3,FALSE))/100</f>
        <v>0.58178550029957998</v>
      </c>
      <c r="F104" s="118">
        <f>(VLOOKUP($A104,'Occupancy Raw Data'!$B$8:$BE$45,'Occupancy Raw Data'!K$3,FALSE))/100</f>
        <v>0.53295386458957406</v>
      </c>
      <c r="G104" s="119">
        <f>(VLOOKUP($A104,'Occupancy Raw Data'!$B$8:$BE$45,'Occupancy Raw Data'!L$3,FALSE))/100</f>
        <v>0.55290593169562596</v>
      </c>
      <c r="H104" s="99">
        <f>(VLOOKUP($A104,'Occupancy Raw Data'!$B$8:$BE$45,'Occupancy Raw Data'!N$3,FALSE))/100</f>
        <v>0.56470940683043702</v>
      </c>
      <c r="I104" s="99">
        <f>(VLOOKUP($A104,'Occupancy Raw Data'!$B$8:$BE$45,'Occupancy Raw Data'!O$3,FALSE))/100</f>
        <v>0.51977231875374397</v>
      </c>
      <c r="J104" s="119">
        <f>(VLOOKUP($A104,'Occupancy Raw Data'!$B$8:$BE$45,'Occupancy Raw Data'!P$3,FALSE))/100</f>
        <v>0.54224086279209094</v>
      </c>
      <c r="K104" s="120">
        <f>(VLOOKUP($A104,'Occupancy Raw Data'!$B$8:$BE$45,'Occupancy Raw Data'!R$3,FALSE))/100</f>
        <v>0.54985876915175802</v>
      </c>
      <c r="M104" s="121">
        <f>VLOOKUP($A104,'ADR Raw Data'!$B$6:$BE$43,'ADR Raw Data'!G$1,FALSE)</f>
        <v>104.46386713286699</v>
      </c>
      <c r="N104" s="122">
        <f>VLOOKUP($A104,'ADR Raw Data'!$B$6:$BE$43,'ADR Raw Data'!H$1,FALSE)</f>
        <v>109.52095262096699</v>
      </c>
      <c r="O104" s="122">
        <f>VLOOKUP($A104,'ADR Raw Data'!$B$6:$BE$43,'ADR Raw Data'!I$1,FALSE)</f>
        <v>111.912446249402</v>
      </c>
      <c r="P104" s="122">
        <f>VLOOKUP($A104,'ADR Raw Data'!$B$6:$BE$43,'ADR Raw Data'!J$1,FALSE)</f>
        <v>105.940154479917</v>
      </c>
      <c r="Q104" s="122">
        <f>VLOOKUP($A104,'ADR Raw Data'!$B$6:$BE$43,'ADR Raw Data'!K$1,FALSE)</f>
        <v>106.08833052276501</v>
      </c>
      <c r="R104" s="123">
        <f>VLOOKUP($A104,'ADR Raw Data'!$B$6:$BE$43,'ADR Raw Data'!L$1,FALSE)</f>
        <v>107.864387732986</v>
      </c>
      <c r="S104" s="122">
        <f>VLOOKUP($A104,'ADR Raw Data'!$B$6:$BE$43,'ADR Raw Data'!N$1,FALSE)</f>
        <v>123.07359681697601</v>
      </c>
      <c r="T104" s="122">
        <f>VLOOKUP($A104,'ADR Raw Data'!$B$6:$BE$43,'ADR Raw Data'!O$1,FALSE)</f>
        <v>119.080426512968</v>
      </c>
      <c r="U104" s="123">
        <f>VLOOKUP($A104,'ADR Raw Data'!$B$6:$BE$43,'ADR Raw Data'!P$1,FALSE)</f>
        <v>121.159743093922</v>
      </c>
      <c r="V104" s="124">
        <f>VLOOKUP($A104,'ADR Raw Data'!$B$6:$BE$43,'ADR Raw Data'!R$1,FALSE)</f>
        <v>111.61043275217899</v>
      </c>
      <c r="X104" s="121">
        <f>VLOOKUP($A104,'RevPAR Raw Data'!$B$6:$BE$43,'RevPAR Raw Data'!G$1,FALSE)</f>
        <v>44.752345715997599</v>
      </c>
      <c r="Y104" s="122">
        <f>VLOOKUP($A104,'RevPAR Raw Data'!$B$6:$BE$43,'RevPAR Raw Data'!H$1,FALSE)</f>
        <v>65.095736968244395</v>
      </c>
      <c r="Z104" s="122">
        <f>VLOOKUP($A104,'RevPAR Raw Data'!$B$6:$BE$43,'RevPAR Raw Data'!I$1,FALSE)</f>
        <v>70.171584781306095</v>
      </c>
      <c r="AA104" s="122">
        <f>VLOOKUP($A104,'RevPAR Raw Data'!$B$6:$BE$43,'RevPAR Raw Data'!J$1,FALSE)</f>
        <v>61.634445775913697</v>
      </c>
      <c r="AB104" s="122">
        <f>VLOOKUP($A104,'RevPAR Raw Data'!$B$6:$BE$43,'RevPAR Raw Data'!K$1,FALSE)</f>
        <v>56.540185739964002</v>
      </c>
      <c r="AC104" s="123">
        <f>VLOOKUP($A104,'RevPAR Raw Data'!$B$6:$BE$43,'RevPAR Raw Data'!L$1,FALSE)</f>
        <v>59.638859796285203</v>
      </c>
      <c r="AD104" s="122">
        <f>VLOOKUP($A104,'RevPAR Raw Data'!$B$6:$BE$43,'RevPAR Raw Data'!N$1,FALSE)</f>
        <v>69.500817855002893</v>
      </c>
      <c r="AE104" s="122">
        <f>VLOOKUP($A104,'RevPAR Raw Data'!$B$6:$BE$43,'RevPAR Raw Data'!O$1,FALSE)</f>
        <v>61.894709406830401</v>
      </c>
      <c r="AF104" s="123">
        <f>VLOOKUP($A104,'RevPAR Raw Data'!$B$6:$BE$43,'RevPAR Raw Data'!P$1,FALSE)</f>
        <v>65.697763630916697</v>
      </c>
      <c r="AG104" s="124">
        <f>VLOOKUP($A104,'RevPAR Raw Data'!$B$6:$BE$43,'RevPAR Raw Data'!R$1,FALSE)</f>
        <v>61.369975177608403</v>
      </c>
    </row>
    <row r="105" spans="1:33" x14ac:dyDescent="0.25">
      <c r="A105" s="101" t="s">
        <v>122</v>
      </c>
      <c r="B105" s="89">
        <f>(VLOOKUP($A104,'Occupancy Raw Data'!$B$8:$BE$51,'Occupancy Raw Data'!T$3,FALSE))/100</f>
        <v>-1.7292409537821801E-3</v>
      </c>
      <c r="C105" s="90">
        <f>(VLOOKUP($A104,'Occupancy Raw Data'!$B$8:$BE$51,'Occupancy Raw Data'!U$3,FALSE))/100</f>
        <v>-0.11551750696326099</v>
      </c>
      <c r="D105" s="90">
        <f>(VLOOKUP($A104,'Occupancy Raw Data'!$B$8:$BE$51,'Occupancy Raw Data'!V$3,FALSE))/100</f>
        <v>-0.14226109519003</v>
      </c>
      <c r="E105" s="90">
        <f>(VLOOKUP($A104,'Occupancy Raw Data'!$B$8:$BE$51,'Occupancy Raw Data'!W$3,FALSE))/100</f>
        <v>-0.18177767726997998</v>
      </c>
      <c r="F105" s="90">
        <f>(VLOOKUP($A104,'Occupancy Raw Data'!$B$8:$BE$51,'Occupancy Raw Data'!X$3,FALSE))/100</f>
        <v>-0.170478984923499</v>
      </c>
      <c r="G105" s="90">
        <f>(VLOOKUP($A104,'Occupancy Raw Data'!$B$8:$BE$51,'Occupancy Raw Data'!Y$3,FALSE))/100</f>
        <v>-0.132199654633855</v>
      </c>
      <c r="H105" s="91">
        <f>(VLOOKUP($A104,'Occupancy Raw Data'!$B$8:$BE$51,'Occupancy Raw Data'!AA$3,FALSE))/100</f>
        <v>-0.203727914859378</v>
      </c>
      <c r="I105" s="91">
        <f>(VLOOKUP($A104,'Occupancy Raw Data'!$B$8:$BE$51,'Occupancy Raw Data'!AB$3,FALSE))/100</f>
        <v>-0.26100552757607803</v>
      </c>
      <c r="J105" s="90">
        <f>(VLOOKUP($A104,'Occupancy Raw Data'!$B$8:$BE$51,'Occupancy Raw Data'!AC$3,FALSE))/100</f>
        <v>-0.232248301779032</v>
      </c>
      <c r="K105" s="92">
        <f>(VLOOKUP($A104,'Occupancy Raw Data'!$B$8:$BE$51,'Occupancy Raw Data'!AE$3,FALSE))/100</f>
        <v>-0.162933946225785</v>
      </c>
      <c r="M105" s="89">
        <f>(VLOOKUP($A104,'ADR Raw Data'!$B$6:$BE$49,'ADR Raw Data'!T$1,FALSE))/100</f>
        <v>7.5941160064236402E-2</v>
      </c>
      <c r="N105" s="90">
        <f>(VLOOKUP($A104,'ADR Raw Data'!$B$6:$BE$49,'ADR Raw Data'!U$1,FALSE))/100</f>
        <v>2.914797178392E-2</v>
      </c>
      <c r="O105" s="90">
        <f>(VLOOKUP($A104,'ADR Raw Data'!$B$6:$BE$49,'ADR Raw Data'!V$1,FALSE))/100</f>
        <v>2.7611032976689698E-2</v>
      </c>
      <c r="P105" s="90">
        <f>(VLOOKUP($A104,'ADR Raw Data'!$B$6:$BE$49,'ADR Raw Data'!W$1,FALSE))/100</f>
        <v>-1.7661252374021701E-2</v>
      </c>
      <c r="Q105" s="90">
        <f>(VLOOKUP($A104,'ADR Raw Data'!$B$6:$BE$49,'ADR Raw Data'!X$1,FALSE))/100</f>
        <v>-4.0468723823195996E-2</v>
      </c>
      <c r="R105" s="90">
        <f>(VLOOKUP($A104,'ADR Raw Data'!$B$6:$BE$49,'ADR Raw Data'!Y$1,FALSE))/100</f>
        <v>9.1451338493784198E-3</v>
      </c>
      <c r="S105" s="91">
        <f>(VLOOKUP($A104,'ADR Raw Data'!$B$6:$BE$49,'ADR Raw Data'!AA$1,FALSE))/100</f>
        <v>-6.8004441789405692E-2</v>
      </c>
      <c r="T105" s="91">
        <f>(VLOOKUP($A104,'ADR Raw Data'!$B$6:$BE$49,'ADR Raw Data'!AB$1,FALSE))/100</f>
        <v>-0.129820793793922</v>
      </c>
      <c r="U105" s="90">
        <f>(VLOOKUP($A104,'ADR Raw Data'!$B$6:$BE$49,'ADR Raw Data'!AC$1,FALSE))/100</f>
        <v>-9.8781685769316993E-2</v>
      </c>
      <c r="V105" s="92">
        <f>(VLOOKUP($A104,'ADR Raw Data'!$B$6:$BE$49,'ADR Raw Data'!AE$1,FALSE))/100</f>
        <v>-3.2427793203365203E-2</v>
      </c>
      <c r="X105" s="89">
        <f>(VLOOKUP($A104,'RevPAR Raw Data'!$B$6:$BE$43,'RevPAR Raw Data'!T$1,FALSE))/100</f>
        <v>7.40805985463934E-2</v>
      </c>
      <c r="Y105" s="90">
        <f>(VLOOKUP($A104,'RevPAR Raw Data'!$B$6:$BE$43,'RevPAR Raw Data'!U$1,FALSE))/100</f>
        <v>-8.9736636212855297E-2</v>
      </c>
      <c r="Z105" s="90">
        <f>(VLOOKUP($A104,'RevPAR Raw Data'!$B$6:$BE$43,'RevPAR Raw Data'!V$1,FALSE))/100</f>
        <v>-0.118578038003933</v>
      </c>
      <c r="AA105" s="90">
        <f>(VLOOKUP($A104,'RevPAR Raw Data'!$B$6:$BE$43,'RevPAR Raw Data'!W$1,FALSE))/100</f>
        <v>-0.19622850820977297</v>
      </c>
      <c r="AB105" s="90">
        <f>(VLOOKUP($A104,'RevPAR Raw Data'!$B$6:$BE$43,'RevPAR Raw Data'!X$1,FALSE))/100</f>
        <v>-0.20404864178816698</v>
      </c>
      <c r="AC105" s="90">
        <f>(VLOOKUP($A104,'RevPAR Raw Data'!$B$6:$BE$43,'RevPAR Raw Data'!Y$1,FALSE))/100</f>
        <v>-0.124263504320944</v>
      </c>
      <c r="AD105" s="91">
        <f>(VLOOKUP($A104,'RevPAR Raw Data'!$B$6:$BE$43,'RevPAR Raw Data'!AA$1,FALSE))/100</f>
        <v>-0.257877953521853</v>
      </c>
      <c r="AE105" s="91">
        <f>(VLOOKUP($A104,'RevPAR Raw Data'!$B$6:$BE$43,'RevPAR Raw Data'!AB$1,FALSE))/100</f>
        <v>-0.35694237659547295</v>
      </c>
      <c r="AF105" s="90">
        <f>(VLOOKUP($A104,'RevPAR Raw Data'!$B$6:$BE$43,'RevPAR Raw Data'!AC$1,FALSE))/100</f>
        <v>-0.30808810878155501</v>
      </c>
      <c r="AG105" s="92">
        <f>(VLOOKUP($A104,'RevPAR Raw Data'!$B$6:$BE$43,'RevPAR Raw Data'!AE$1,FALSE))/100</f>
        <v>-0.19007815111513199</v>
      </c>
    </row>
    <row r="106" spans="1:33" x14ac:dyDescent="0.25">
      <c r="A106" s="139"/>
      <c r="B106" s="117"/>
      <c r="C106" s="118"/>
      <c r="D106" s="118"/>
      <c r="E106" s="118"/>
      <c r="F106" s="118"/>
      <c r="G106" s="119"/>
      <c r="H106" s="99"/>
      <c r="I106" s="99"/>
      <c r="J106" s="119"/>
      <c r="K106" s="120"/>
      <c r="M106" s="121"/>
      <c r="N106" s="122"/>
      <c r="O106" s="122"/>
      <c r="P106" s="122"/>
      <c r="Q106" s="122"/>
      <c r="R106" s="123"/>
      <c r="S106" s="122"/>
      <c r="T106" s="122"/>
      <c r="U106" s="123"/>
      <c r="V106" s="124"/>
      <c r="X106" s="121"/>
      <c r="Y106" s="122"/>
      <c r="Z106" s="122"/>
      <c r="AA106" s="122"/>
      <c r="AB106" s="122"/>
      <c r="AC106" s="123"/>
      <c r="AD106" s="122"/>
      <c r="AE106" s="122"/>
      <c r="AF106" s="123"/>
      <c r="AG106" s="124"/>
    </row>
    <row r="107" spans="1:33" x14ac:dyDescent="0.25">
      <c r="A107" s="116" t="s">
        <v>51</v>
      </c>
      <c r="B107" s="117">
        <f>(VLOOKUP($A107,'Occupancy Raw Data'!$B$8:$BE$45,'Occupancy Raw Data'!G$3,FALSE))/100</f>
        <v>0.56739000597252598</v>
      </c>
      <c r="C107" s="118">
        <f>(VLOOKUP($A107,'Occupancy Raw Data'!$B$8:$BE$45,'Occupancy Raw Data'!H$3,FALSE))/100</f>
        <v>0.55743579534142906</v>
      </c>
      <c r="D107" s="118">
        <f>(VLOOKUP($A107,'Occupancy Raw Data'!$B$8:$BE$45,'Occupancy Raw Data'!I$3,FALSE))/100</f>
        <v>0.60521600637069395</v>
      </c>
      <c r="E107" s="118">
        <f>(VLOOKUP($A107,'Occupancy Raw Data'!$B$8:$BE$45,'Occupancy Raw Data'!J$3,FALSE))/100</f>
        <v>0.63229145928727803</v>
      </c>
      <c r="F107" s="118">
        <f>(VLOOKUP($A107,'Occupancy Raw Data'!$B$8:$BE$45,'Occupancy Raw Data'!K$3,FALSE))/100</f>
        <v>0.63886123830380204</v>
      </c>
      <c r="G107" s="119">
        <f>(VLOOKUP($A107,'Occupancy Raw Data'!$B$8:$BE$45,'Occupancy Raw Data'!L$3,FALSE))/100</f>
        <v>0.60023890105514599</v>
      </c>
      <c r="H107" s="99">
        <f>(VLOOKUP($A107,'Occupancy Raw Data'!$B$8:$BE$45,'Occupancy Raw Data'!N$3,FALSE))/100</f>
        <v>0.67768265976508002</v>
      </c>
      <c r="I107" s="99">
        <f>(VLOOKUP($A107,'Occupancy Raw Data'!$B$8:$BE$45,'Occupancy Raw Data'!O$3,FALSE))/100</f>
        <v>0.57634879554051299</v>
      </c>
      <c r="J107" s="119">
        <f>(VLOOKUP($A107,'Occupancy Raw Data'!$B$8:$BE$45,'Occupancy Raw Data'!P$3,FALSE))/100</f>
        <v>0.62701572765279701</v>
      </c>
      <c r="K107" s="120">
        <f>(VLOOKUP($A107,'Occupancy Raw Data'!$B$8:$BE$45,'Occupancy Raw Data'!R$3,FALSE))/100</f>
        <v>0.60788942294018899</v>
      </c>
      <c r="M107" s="121">
        <f>VLOOKUP($A107,'ADR Raw Data'!$B$6:$BE$43,'ADR Raw Data'!G$1,FALSE)</f>
        <v>106.962343859649</v>
      </c>
      <c r="N107" s="122">
        <f>VLOOKUP($A107,'ADR Raw Data'!$B$6:$BE$43,'ADR Raw Data'!H$1,FALSE)</f>
        <v>104.309867857142</v>
      </c>
      <c r="O107" s="122">
        <f>VLOOKUP($A107,'ADR Raw Data'!$B$6:$BE$43,'ADR Raw Data'!I$1,FALSE)</f>
        <v>111.17595065789401</v>
      </c>
      <c r="P107" s="122">
        <f>VLOOKUP($A107,'ADR Raw Data'!$B$6:$BE$43,'ADR Raw Data'!J$1,FALSE)</f>
        <v>109.518057304785</v>
      </c>
      <c r="Q107" s="122">
        <f>VLOOKUP($A107,'ADR Raw Data'!$B$6:$BE$43,'ADR Raw Data'!K$1,FALSE)</f>
        <v>114.849404799002</v>
      </c>
      <c r="R107" s="123">
        <f>VLOOKUP($A107,'ADR Raw Data'!$B$6:$BE$43,'ADR Raw Data'!L$1,FALSE)</f>
        <v>109.536735655058</v>
      </c>
      <c r="S107" s="122">
        <f>VLOOKUP($A107,'ADR Raw Data'!$B$6:$BE$43,'ADR Raw Data'!N$1,FALSE)</f>
        <v>131.76191539365399</v>
      </c>
      <c r="T107" s="122">
        <f>VLOOKUP($A107,'ADR Raw Data'!$B$6:$BE$43,'ADR Raw Data'!O$1,FALSE)</f>
        <v>125.07754404145</v>
      </c>
      <c r="U107" s="123">
        <f>VLOOKUP($A107,'ADR Raw Data'!$B$6:$BE$43,'ADR Raw Data'!P$1,FALSE)</f>
        <v>128.689799968248</v>
      </c>
      <c r="V107" s="124">
        <f>VLOOKUP($A107,'ADR Raw Data'!$B$6:$BE$43,'ADR Raw Data'!R$1,FALSE)</f>
        <v>115.181217366894</v>
      </c>
      <c r="X107" s="121">
        <f>VLOOKUP($A107,'RevPAR Raw Data'!$B$6:$BE$43,'RevPAR Raw Data'!G$1,FALSE)</f>
        <v>60.689364921361701</v>
      </c>
      <c r="Y107" s="122">
        <f>VLOOKUP($A107,'RevPAR Raw Data'!$B$6:$BE$43,'RevPAR Raw Data'!H$1,FALSE)</f>
        <v>58.146054150905798</v>
      </c>
      <c r="Z107" s="122">
        <f>VLOOKUP($A107,'RevPAR Raw Data'!$B$6:$BE$43,'RevPAR Raw Data'!I$1,FALSE)</f>
        <v>67.285464861636399</v>
      </c>
      <c r="AA107" s="122">
        <f>VLOOKUP($A107,'RevPAR Raw Data'!$B$6:$BE$43,'RevPAR Raw Data'!J$1,FALSE)</f>
        <v>69.247332271550803</v>
      </c>
      <c r="AB107" s="122">
        <f>VLOOKUP($A107,'RevPAR Raw Data'!$B$6:$BE$43,'RevPAR Raw Data'!K$1,FALSE)</f>
        <v>73.372832968345605</v>
      </c>
      <c r="AC107" s="123">
        <f>VLOOKUP($A107,'RevPAR Raw Data'!$B$6:$BE$43,'RevPAR Raw Data'!L$1,FALSE)</f>
        <v>65.748209834760104</v>
      </c>
      <c r="AD107" s="122">
        <f>VLOOKUP($A107,'RevPAR Raw Data'!$B$6:$BE$43,'RevPAR Raw Data'!N$1,FALSE)</f>
        <v>89.292765279713294</v>
      </c>
      <c r="AE107" s="122">
        <f>VLOOKUP($A107,'RevPAR Raw Data'!$B$6:$BE$43,'RevPAR Raw Data'!O$1,FALSE)</f>
        <v>72.088291857455701</v>
      </c>
      <c r="AF107" s="123">
        <f>VLOOKUP($A107,'RevPAR Raw Data'!$B$6:$BE$43,'RevPAR Raw Data'!P$1,FALSE)</f>
        <v>80.690528568584497</v>
      </c>
      <c r="AG107" s="124">
        <f>VLOOKUP($A107,'RevPAR Raw Data'!$B$6:$BE$43,'RevPAR Raw Data'!R$1,FALSE)</f>
        <v>70.017443758709902</v>
      </c>
    </row>
    <row r="108" spans="1:33" x14ac:dyDescent="0.25">
      <c r="A108" s="101" t="s">
        <v>122</v>
      </c>
      <c r="B108" s="89">
        <f>(VLOOKUP($A107,'Occupancy Raw Data'!$B$8:$BE$51,'Occupancy Raw Data'!T$3,FALSE))/100</f>
        <v>0.232798556267758</v>
      </c>
      <c r="C108" s="90">
        <f>(VLOOKUP($A107,'Occupancy Raw Data'!$B$8:$BE$51,'Occupancy Raw Data'!U$3,FALSE))/100</f>
        <v>5.6036685628933297E-2</v>
      </c>
      <c r="D108" s="90">
        <f>(VLOOKUP($A107,'Occupancy Raw Data'!$B$8:$BE$51,'Occupancy Raw Data'!V$3,FALSE))/100</f>
        <v>0.156067371476489</v>
      </c>
      <c r="E108" s="90">
        <f>(VLOOKUP($A107,'Occupancy Raw Data'!$B$8:$BE$51,'Occupancy Raw Data'!W$3,FALSE))/100</f>
        <v>0.12537253005920601</v>
      </c>
      <c r="F108" s="90">
        <f>(VLOOKUP($A107,'Occupancy Raw Data'!$B$8:$BE$51,'Occupancy Raw Data'!X$3,FALSE))/100</f>
        <v>0.150210899972333</v>
      </c>
      <c r="G108" s="90">
        <f>(VLOOKUP($A107,'Occupancy Raw Data'!$B$8:$BE$51,'Occupancy Raw Data'!Y$3,FALSE))/100</f>
        <v>0.141618168493893</v>
      </c>
      <c r="H108" s="91">
        <f>(VLOOKUP($A107,'Occupancy Raw Data'!$B$8:$BE$51,'Occupancy Raw Data'!AA$3,FALSE))/100</f>
        <v>2.9354470297217897E-2</v>
      </c>
      <c r="I108" s="91">
        <f>(VLOOKUP($A107,'Occupancy Raw Data'!$B$8:$BE$51,'Occupancy Raw Data'!AB$3,FALSE))/100</f>
        <v>-0.15580446130372802</v>
      </c>
      <c r="J108" s="90">
        <f>(VLOOKUP($A107,'Occupancy Raw Data'!$B$8:$BE$51,'Occupancy Raw Data'!AC$3,FALSE))/100</f>
        <v>-6.4906836242343099E-2</v>
      </c>
      <c r="K108" s="92">
        <f>(VLOOKUP($A107,'Occupancy Raw Data'!$B$8:$BE$51,'Occupancy Raw Data'!AE$3,FALSE))/100</f>
        <v>7.1852978510923302E-2</v>
      </c>
      <c r="M108" s="89">
        <f>(VLOOKUP($A107,'ADR Raw Data'!$B$6:$BE$49,'ADR Raw Data'!T$1,FALSE))/100</f>
        <v>0.10132347805578901</v>
      </c>
      <c r="N108" s="90">
        <f>(VLOOKUP($A107,'ADR Raw Data'!$B$6:$BE$49,'ADR Raw Data'!U$1,FALSE))/100</f>
        <v>5.1995777601726495E-2</v>
      </c>
      <c r="O108" s="90">
        <f>(VLOOKUP($A107,'ADR Raw Data'!$B$6:$BE$49,'ADR Raw Data'!V$1,FALSE))/100</f>
        <v>0.12515428158733</v>
      </c>
      <c r="P108" s="90">
        <f>(VLOOKUP($A107,'ADR Raw Data'!$B$6:$BE$49,'ADR Raw Data'!W$1,FALSE))/100</f>
        <v>9.6989702653953402E-2</v>
      </c>
      <c r="Q108" s="90">
        <f>(VLOOKUP($A107,'ADR Raw Data'!$B$6:$BE$49,'ADR Raw Data'!X$1,FALSE))/100</f>
        <v>6.4247009870673596E-2</v>
      </c>
      <c r="R108" s="90">
        <f>(VLOOKUP($A107,'ADR Raw Data'!$B$6:$BE$49,'ADR Raw Data'!Y$1,FALSE))/100</f>
        <v>8.746739032037841E-2</v>
      </c>
      <c r="S108" s="91">
        <f>(VLOOKUP($A107,'ADR Raw Data'!$B$6:$BE$49,'ADR Raw Data'!AA$1,FALSE))/100</f>
        <v>-4.1343309067949103E-3</v>
      </c>
      <c r="T108" s="91">
        <f>(VLOOKUP($A107,'ADR Raw Data'!$B$6:$BE$49,'ADR Raw Data'!AB$1,FALSE))/100</f>
        <v>-8.6093558279794702E-2</v>
      </c>
      <c r="U108" s="90">
        <f>(VLOOKUP($A107,'ADR Raw Data'!$B$6:$BE$49,'ADR Raw Data'!AC$1,FALSE))/100</f>
        <v>-4.4093812837572702E-2</v>
      </c>
      <c r="V108" s="92">
        <f>(VLOOKUP($A107,'ADR Raw Data'!$B$6:$BE$49,'ADR Raw Data'!AE$1,FALSE))/100</f>
        <v>2.6772958509798103E-2</v>
      </c>
      <c r="X108" s="89">
        <f>(VLOOKUP($A107,'RevPAR Raw Data'!$B$6:$BE$43,'RevPAR Raw Data'!T$1,FALSE))/100</f>
        <v>0.35770999373096302</v>
      </c>
      <c r="Y108" s="90">
        <f>(VLOOKUP($A107,'RevPAR Raw Data'!$B$6:$BE$43,'RevPAR Raw Data'!U$1,FALSE))/100</f>
        <v>0.110946134274159</v>
      </c>
      <c r="Z108" s="90">
        <f>(VLOOKUP($A107,'RevPAR Raw Data'!$B$6:$BE$43,'RevPAR Raw Data'!V$1,FALSE))/100</f>
        <v>0.30075415282018303</v>
      </c>
      <c r="AA108" s="90">
        <f>(VLOOKUP($A107,'RevPAR Raw Data'!$B$6:$BE$43,'RevPAR Raw Data'!W$1,FALSE))/100</f>
        <v>0.23452207712457601</v>
      </c>
      <c r="AB108" s="90">
        <f>(VLOOKUP($A107,'RevPAR Raw Data'!$B$6:$BE$43,'RevPAR Raw Data'!X$1,FALSE))/100</f>
        <v>0.22410851101621301</v>
      </c>
      <c r="AC108" s="90">
        <f>(VLOOKUP($A107,'RevPAR Raw Data'!$B$6:$BE$43,'RevPAR Raw Data'!Y$1,FALSE))/100</f>
        <v>0.24147253043438399</v>
      </c>
      <c r="AD108" s="91">
        <f>(VLOOKUP($A107,'RevPAR Raw Data'!$B$6:$BE$43,'RevPAR Raw Data'!AA$1,FALSE))/100</f>
        <v>2.5098778296620702E-2</v>
      </c>
      <c r="AE108" s="91">
        <f>(VLOOKUP($A107,'RevPAR Raw Data'!$B$6:$BE$43,'RevPAR Raw Data'!AB$1,FALSE))/100</f>
        <v>-0.22848425911401901</v>
      </c>
      <c r="AF108" s="90">
        <f>(VLOOKUP($A107,'RevPAR Raw Data'!$B$6:$BE$43,'RevPAR Raw Data'!AC$1,FALSE))/100</f>
        <v>-0.106138659190767</v>
      </c>
      <c r="AG108" s="92">
        <f>(VLOOKUP($A107,'RevPAR Raw Data'!$B$6:$BE$43,'RevPAR Raw Data'!AE$1,FALSE))/100</f>
        <v>0.100549653833199</v>
      </c>
    </row>
    <row r="109" spans="1:33" x14ac:dyDescent="0.25">
      <c r="A109" s="139"/>
      <c r="B109" s="117"/>
      <c r="C109" s="118"/>
      <c r="D109" s="118"/>
      <c r="E109" s="118"/>
      <c r="F109" s="118"/>
      <c r="G109" s="119"/>
      <c r="H109" s="99"/>
      <c r="I109" s="99"/>
      <c r="J109" s="119"/>
      <c r="K109" s="120"/>
      <c r="M109" s="121"/>
      <c r="N109" s="122"/>
      <c r="O109" s="122"/>
      <c r="P109" s="122"/>
      <c r="Q109" s="122"/>
      <c r="R109" s="123"/>
      <c r="S109" s="122"/>
      <c r="T109" s="122"/>
      <c r="U109" s="123"/>
      <c r="V109" s="124"/>
      <c r="X109" s="121"/>
      <c r="Y109" s="122"/>
      <c r="Z109" s="122"/>
      <c r="AA109" s="122"/>
      <c r="AB109" s="122"/>
      <c r="AC109" s="123"/>
      <c r="AD109" s="122"/>
      <c r="AE109" s="122"/>
      <c r="AF109" s="123"/>
      <c r="AG109" s="124"/>
    </row>
    <row r="110" spans="1:33" x14ac:dyDescent="0.25">
      <c r="A110" s="116" t="s">
        <v>50</v>
      </c>
      <c r="B110" s="117">
        <f>(VLOOKUP($A110,'Occupancy Raw Data'!$B$8:$BE$45,'Occupancy Raw Data'!G$3,FALSE))/100</f>
        <v>0.51217329036877901</v>
      </c>
      <c r="C110" s="118">
        <f>(VLOOKUP($A110,'Occupancy Raw Data'!$B$8:$BE$45,'Occupancy Raw Data'!H$3,FALSE))/100</f>
        <v>0.63354815610454696</v>
      </c>
      <c r="D110" s="118">
        <f>(VLOOKUP($A110,'Occupancy Raw Data'!$B$8:$BE$45,'Occupancy Raw Data'!I$3,FALSE))/100</f>
        <v>0.68796992481203001</v>
      </c>
      <c r="E110" s="118">
        <f>(VLOOKUP($A110,'Occupancy Raw Data'!$B$8:$BE$45,'Occupancy Raw Data'!J$3,FALSE))/100</f>
        <v>0.73272466881489395</v>
      </c>
      <c r="F110" s="118">
        <f>(VLOOKUP($A110,'Occupancy Raw Data'!$B$8:$BE$45,'Occupancy Raw Data'!K$3,FALSE))/100</f>
        <v>0.73415682062298604</v>
      </c>
      <c r="G110" s="119">
        <f>(VLOOKUP($A110,'Occupancy Raw Data'!$B$8:$BE$45,'Occupancy Raw Data'!L$3,FALSE))/100</f>
        <v>0.66011457214464697</v>
      </c>
      <c r="H110" s="99">
        <f>(VLOOKUP($A110,'Occupancy Raw Data'!$B$8:$BE$45,'Occupancy Raw Data'!N$3,FALSE))/100</f>
        <v>0.80307912638739698</v>
      </c>
      <c r="I110" s="99">
        <f>(VLOOKUP($A110,'Occupancy Raw Data'!$B$8:$BE$45,'Occupancy Raw Data'!O$3,FALSE))/100</f>
        <v>0.65592552810597893</v>
      </c>
      <c r="J110" s="119">
        <f>(VLOOKUP($A110,'Occupancy Raw Data'!$B$8:$BE$45,'Occupancy Raw Data'!P$3,FALSE))/100</f>
        <v>0.72950232724668795</v>
      </c>
      <c r="K110" s="120">
        <f>(VLOOKUP($A110,'Occupancy Raw Data'!$B$8:$BE$45,'Occupancy Raw Data'!R$3,FALSE))/100</f>
        <v>0.67993964503094406</v>
      </c>
      <c r="M110" s="121">
        <f>VLOOKUP($A110,'ADR Raw Data'!$B$6:$BE$43,'ADR Raw Data'!G$1,FALSE)</f>
        <v>96.855365256903099</v>
      </c>
      <c r="N110" s="122">
        <f>VLOOKUP($A110,'ADR Raw Data'!$B$6:$BE$43,'ADR Raw Data'!H$1,FALSE)</f>
        <v>99.684043515117196</v>
      </c>
      <c r="O110" s="122">
        <f>VLOOKUP($A110,'ADR Raw Data'!$B$6:$BE$43,'ADR Raw Data'!I$1,FALSE)</f>
        <v>101.738600052042</v>
      </c>
      <c r="P110" s="122">
        <f>VLOOKUP($A110,'ADR Raw Data'!$B$6:$BE$43,'ADR Raw Data'!J$1,FALSE)</f>
        <v>100.818277547031</v>
      </c>
      <c r="Q110" s="122">
        <f>VLOOKUP($A110,'ADR Raw Data'!$B$6:$BE$43,'ADR Raw Data'!K$1,FALSE)</f>
        <v>105.001914167276</v>
      </c>
      <c r="R110" s="123">
        <f>VLOOKUP($A110,'ADR Raw Data'!$B$6:$BE$43,'ADR Raw Data'!L$1,FALSE)</f>
        <v>101.108018115745</v>
      </c>
      <c r="S110" s="122">
        <f>VLOOKUP($A110,'ADR Raw Data'!$B$6:$BE$43,'ADR Raw Data'!N$1,FALSE)</f>
        <v>118.91193267944701</v>
      </c>
      <c r="T110" s="122">
        <f>VLOOKUP($A110,'ADR Raw Data'!$B$6:$BE$43,'ADR Raw Data'!O$1,FALSE)</f>
        <v>116.259197598253</v>
      </c>
      <c r="U110" s="123">
        <f>VLOOKUP($A110,'ADR Raw Data'!$B$6:$BE$43,'ADR Raw Data'!P$1,FALSE)</f>
        <v>117.719341104294</v>
      </c>
      <c r="V110" s="124">
        <f>VLOOKUP($A110,'ADR Raw Data'!$B$6:$BE$43,'ADR Raw Data'!R$1,FALSE)</f>
        <v>106.200066197765</v>
      </c>
      <c r="X110" s="121">
        <f>VLOOKUP($A110,'RevPAR Raw Data'!$B$6:$BE$43,'RevPAR Raw Data'!G$1,FALSE)</f>
        <v>49.606731113498</v>
      </c>
      <c r="Y110" s="122">
        <f>VLOOKUP($A110,'RevPAR Raw Data'!$B$6:$BE$43,'RevPAR Raw Data'!H$1,FALSE)</f>
        <v>63.154641962047897</v>
      </c>
      <c r="Z110" s="122">
        <f>VLOOKUP($A110,'RevPAR Raw Data'!$B$6:$BE$43,'RevPAR Raw Data'!I$1,FALSE)</f>
        <v>69.993097028284893</v>
      </c>
      <c r="AA110" s="122">
        <f>VLOOKUP($A110,'RevPAR Raw Data'!$B$6:$BE$43,'RevPAR Raw Data'!J$1,FALSE)</f>
        <v>73.872039026136704</v>
      </c>
      <c r="AB110" s="122">
        <f>VLOOKUP($A110,'RevPAR Raw Data'!$B$6:$BE$43,'RevPAR Raw Data'!K$1,FALSE)</f>
        <v>77.087871464375198</v>
      </c>
      <c r="AC110" s="123">
        <f>VLOOKUP($A110,'RevPAR Raw Data'!$B$6:$BE$43,'RevPAR Raw Data'!L$1,FALSE)</f>
        <v>66.742876118868594</v>
      </c>
      <c r="AD110" s="122">
        <f>VLOOKUP($A110,'RevPAR Raw Data'!$B$6:$BE$43,'RevPAR Raw Data'!N$1,FALSE)</f>
        <v>95.495691013247395</v>
      </c>
      <c r="AE110" s="122">
        <f>VLOOKUP($A110,'RevPAR Raw Data'!$B$6:$BE$43,'RevPAR Raw Data'!O$1,FALSE)</f>
        <v>76.257375581811601</v>
      </c>
      <c r="AF110" s="123">
        <f>VLOOKUP($A110,'RevPAR Raw Data'!$B$6:$BE$43,'RevPAR Raw Data'!P$1,FALSE)</f>
        <v>85.876533297529505</v>
      </c>
      <c r="AG110" s="124">
        <f>VLOOKUP($A110,'RevPAR Raw Data'!$B$6:$BE$43,'RevPAR Raw Data'!R$1,FALSE)</f>
        <v>72.209635312771695</v>
      </c>
    </row>
    <row r="111" spans="1:33" x14ac:dyDescent="0.25">
      <c r="A111" s="101" t="s">
        <v>122</v>
      </c>
      <c r="B111" s="89">
        <f>(VLOOKUP($A110,'Occupancy Raw Data'!$B$8:$BE$51,'Occupancy Raw Data'!T$3,FALSE))/100</f>
        <v>0.20369345682628801</v>
      </c>
      <c r="C111" s="90">
        <f>(VLOOKUP($A110,'Occupancy Raw Data'!$B$8:$BE$51,'Occupancy Raw Data'!U$3,FALSE))/100</f>
        <v>0.23308919612680001</v>
      </c>
      <c r="D111" s="90">
        <f>(VLOOKUP($A110,'Occupancy Raw Data'!$B$8:$BE$51,'Occupancy Raw Data'!V$3,FALSE))/100</f>
        <v>0.28011464850062501</v>
      </c>
      <c r="E111" s="90">
        <f>(VLOOKUP($A110,'Occupancy Raw Data'!$B$8:$BE$51,'Occupancy Raw Data'!W$3,FALSE))/100</f>
        <v>0.26087351330119202</v>
      </c>
      <c r="F111" s="90">
        <f>(VLOOKUP($A110,'Occupancy Raw Data'!$B$8:$BE$51,'Occupancy Raw Data'!X$3,FALSE))/100</f>
        <v>0.132467316673688</v>
      </c>
      <c r="G111" s="90">
        <f>(VLOOKUP($A110,'Occupancy Raw Data'!$B$8:$BE$51,'Occupancy Raw Data'!Y$3,FALSE))/100</f>
        <v>0.21966771585457898</v>
      </c>
      <c r="H111" s="91">
        <f>(VLOOKUP($A110,'Occupancy Raw Data'!$B$8:$BE$51,'Occupancy Raw Data'!AA$3,FALSE))/100</f>
        <v>-1.9375936639574601E-2</v>
      </c>
      <c r="I111" s="91">
        <f>(VLOOKUP($A110,'Occupancy Raw Data'!$B$8:$BE$51,'Occupancy Raw Data'!AB$3,FALSE))/100</f>
        <v>-0.18661155919525002</v>
      </c>
      <c r="J111" s="90">
        <f>(VLOOKUP($A110,'Occupancy Raw Data'!$B$8:$BE$51,'Occupancy Raw Data'!AC$3,FALSE))/100</f>
        <v>-0.102348833110289</v>
      </c>
      <c r="K111" s="92">
        <f>(VLOOKUP($A110,'Occupancy Raw Data'!$B$8:$BE$51,'Occupancy Raw Data'!AE$3,FALSE))/100</f>
        <v>9.8833292469903911E-2</v>
      </c>
      <c r="M111" s="89">
        <f>(VLOOKUP($A110,'ADR Raw Data'!$B$6:$BE$49,'ADR Raw Data'!T$1,FALSE))/100</f>
        <v>1.7802844739799199E-2</v>
      </c>
      <c r="N111" s="90">
        <f>(VLOOKUP($A110,'ADR Raw Data'!$B$6:$BE$49,'ADR Raw Data'!U$1,FALSE))/100</f>
        <v>4.90156355099816E-2</v>
      </c>
      <c r="O111" s="90">
        <f>(VLOOKUP($A110,'ADR Raw Data'!$B$6:$BE$49,'ADR Raw Data'!V$1,FALSE))/100</f>
        <v>6.5195012313512407E-2</v>
      </c>
      <c r="P111" s="90">
        <f>(VLOOKUP($A110,'ADR Raw Data'!$B$6:$BE$49,'ADR Raw Data'!W$1,FALSE))/100</f>
        <v>3.67739990749434E-2</v>
      </c>
      <c r="Q111" s="90">
        <f>(VLOOKUP($A110,'ADR Raw Data'!$B$6:$BE$49,'ADR Raw Data'!X$1,FALSE))/100</f>
        <v>1.8229482790213202E-2</v>
      </c>
      <c r="R111" s="90">
        <f>(VLOOKUP($A110,'ADR Raw Data'!$B$6:$BE$49,'ADR Raw Data'!Y$1,FALSE))/100</f>
        <v>3.63759923339858E-2</v>
      </c>
      <c r="S111" s="91">
        <f>(VLOOKUP($A110,'ADR Raw Data'!$B$6:$BE$49,'ADR Raw Data'!AA$1,FALSE))/100</f>
        <v>-5.2819754008341498E-2</v>
      </c>
      <c r="T111" s="91">
        <f>(VLOOKUP($A110,'ADR Raw Data'!$B$6:$BE$49,'ADR Raw Data'!AB$1,FALSE))/100</f>
        <v>-6.3246935081199204E-2</v>
      </c>
      <c r="U111" s="90">
        <f>(VLOOKUP($A110,'ADR Raw Data'!$B$6:$BE$49,'ADR Raw Data'!AC$1,FALSE))/100</f>
        <v>-5.6973477918120394E-2</v>
      </c>
      <c r="V111" s="92">
        <f>(VLOOKUP($A110,'ADR Raw Data'!$B$6:$BE$49,'ADR Raw Data'!AE$1,FALSE))/100</f>
        <v>-1.4776894389869798E-2</v>
      </c>
      <c r="X111" s="89">
        <f>(VLOOKUP($A110,'RevPAR Raw Data'!$B$6:$BE$43,'RevPAR Raw Data'!T$1,FALSE))/100</f>
        <v>0.225122624552479</v>
      </c>
      <c r="Y111" s="90">
        <f>(VLOOKUP($A110,'RevPAR Raw Data'!$B$6:$BE$43,'RevPAR Raw Data'!U$1,FALSE))/100</f>
        <v>0.29352984671544802</v>
      </c>
      <c r="Z111" s="90">
        <f>(VLOOKUP($A110,'RevPAR Raw Data'!$B$6:$BE$43,'RevPAR Raw Data'!V$1,FALSE))/100</f>
        <v>0.36357173877233001</v>
      </c>
      <c r="AA111" s="90">
        <f>(VLOOKUP($A110,'RevPAR Raw Data'!$B$6:$BE$43,'RevPAR Raw Data'!W$1,FALSE))/100</f>
        <v>0.30724087471295097</v>
      </c>
      <c r="AB111" s="90">
        <f>(VLOOKUP($A110,'RevPAR Raw Data'!$B$6:$BE$43,'RevPAR Raw Data'!X$1,FALSE))/100</f>
        <v>0.15311161013346999</v>
      </c>
      <c r="AC111" s="90">
        <f>(VLOOKUP($A110,'RevPAR Raw Data'!$B$6:$BE$43,'RevPAR Raw Data'!Y$1,FALSE))/100</f>
        <v>0.26403433933651499</v>
      </c>
      <c r="AD111" s="91">
        <f>(VLOOKUP($A110,'RevPAR Raw Data'!$B$6:$BE$43,'RevPAR Raw Data'!AA$1,FALSE))/100</f>
        <v>-7.1172258440932598E-2</v>
      </c>
      <c r="AE111" s="91">
        <f>(VLOOKUP($A110,'RevPAR Raw Data'!$B$6:$BE$43,'RevPAR Raw Data'!AB$1,FALSE))/100</f>
        <v>-0.23805588510662598</v>
      </c>
      <c r="AF111" s="90">
        <f>(VLOOKUP($A110,'RevPAR Raw Data'!$B$6:$BE$43,'RevPAR Raw Data'!AC$1,FALSE))/100</f>
        <v>-0.15349114204525502</v>
      </c>
      <c r="AG111" s="92">
        <f>(VLOOKUP($A110,'RevPAR Raw Data'!$B$6:$BE$43,'RevPAR Raw Data'!AE$1,FALSE))/100</f>
        <v>8.2595948955003107E-2</v>
      </c>
    </row>
    <row r="112" spans="1:33" x14ac:dyDescent="0.25">
      <c r="A112" s="139"/>
      <c r="B112" s="117"/>
      <c r="C112" s="118"/>
      <c r="D112" s="118"/>
      <c r="E112" s="118"/>
      <c r="F112" s="118"/>
      <c r="G112" s="119"/>
      <c r="H112" s="99"/>
      <c r="I112" s="99"/>
      <c r="J112" s="119"/>
      <c r="K112" s="120"/>
      <c r="M112" s="121"/>
      <c r="N112" s="122"/>
      <c r="O112" s="122"/>
      <c r="P112" s="122"/>
      <c r="Q112" s="122"/>
      <c r="R112" s="123"/>
      <c r="S112" s="122"/>
      <c r="T112" s="122"/>
      <c r="U112" s="123"/>
      <c r="V112" s="124"/>
      <c r="X112" s="121"/>
      <c r="Y112" s="122"/>
      <c r="Z112" s="122"/>
      <c r="AA112" s="122"/>
      <c r="AB112" s="122"/>
      <c r="AC112" s="123"/>
      <c r="AD112" s="122"/>
      <c r="AE112" s="122"/>
      <c r="AF112" s="123"/>
      <c r="AG112" s="124"/>
    </row>
    <row r="113" spans="1:34" x14ac:dyDescent="0.25">
      <c r="A113" s="116" t="s">
        <v>47</v>
      </c>
      <c r="B113" s="117">
        <f>(VLOOKUP($A113,'Occupancy Raw Data'!$B$8:$BE$45,'Occupancy Raw Data'!G$3,FALSE))/100</f>
        <v>0.51971580817051499</v>
      </c>
      <c r="C113" s="118">
        <f>(VLOOKUP($A113,'Occupancy Raw Data'!$B$8:$BE$45,'Occupancy Raw Data'!H$3,FALSE))/100</f>
        <v>0.67779751332149207</v>
      </c>
      <c r="D113" s="118">
        <f>(VLOOKUP($A113,'Occupancy Raw Data'!$B$8:$BE$45,'Occupancy Raw Data'!I$3,FALSE))/100</f>
        <v>0.72753108348134898</v>
      </c>
      <c r="E113" s="118">
        <f>(VLOOKUP($A113,'Occupancy Raw Data'!$B$8:$BE$45,'Occupancy Raw Data'!J$3,FALSE))/100</f>
        <v>0.64706927175843598</v>
      </c>
      <c r="F113" s="118">
        <f>(VLOOKUP($A113,'Occupancy Raw Data'!$B$8:$BE$45,'Occupancy Raw Data'!K$3,FALSE))/100</f>
        <v>0.58756660746003497</v>
      </c>
      <c r="G113" s="119">
        <f>(VLOOKUP($A113,'Occupancy Raw Data'!$B$8:$BE$45,'Occupancy Raw Data'!L$3,FALSE))/100</f>
        <v>0.63193605683836507</v>
      </c>
      <c r="H113" s="99">
        <f>(VLOOKUP($A113,'Occupancy Raw Data'!$B$8:$BE$45,'Occupancy Raw Data'!N$3,FALSE))/100</f>
        <v>0.59555950266429791</v>
      </c>
      <c r="I113" s="99">
        <f>(VLOOKUP($A113,'Occupancy Raw Data'!$B$8:$BE$45,'Occupancy Raw Data'!O$3,FALSE))/100</f>
        <v>0.51900532859680193</v>
      </c>
      <c r="J113" s="119">
        <f>(VLOOKUP($A113,'Occupancy Raw Data'!$B$8:$BE$45,'Occupancy Raw Data'!P$3,FALSE))/100</f>
        <v>0.55728241563055003</v>
      </c>
      <c r="K113" s="120">
        <f>(VLOOKUP($A113,'Occupancy Raw Data'!$B$8:$BE$45,'Occupancy Raw Data'!R$3,FALSE))/100</f>
        <v>0.61060644506470407</v>
      </c>
      <c r="M113" s="121">
        <f>VLOOKUP($A113,'ADR Raw Data'!$B$6:$BE$43,'ADR Raw Data'!G$1,FALSE)</f>
        <v>100.150861244019</v>
      </c>
      <c r="N113" s="122">
        <f>VLOOKUP($A113,'ADR Raw Data'!$B$6:$BE$43,'ADR Raw Data'!H$1,FALSE)</f>
        <v>113.81642295597401</v>
      </c>
      <c r="O113" s="122">
        <f>VLOOKUP($A113,'ADR Raw Data'!$B$6:$BE$43,'ADR Raw Data'!I$1,FALSE)</f>
        <v>116.92713623046799</v>
      </c>
      <c r="P113" s="122">
        <f>VLOOKUP($A113,'ADR Raw Data'!$B$6:$BE$43,'ADR Raw Data'!J$1,FALSE)</f>
        <v>104.696867965962</v>
      </c>
      <c r="Q113" s="122">
        <f>VLOOKUP($A113,'ADR Raw Data'!$B$6:$BE$43,'ADR Raw Data'!K$1,FALSE)</f>
        <v>97.672989721886296</v>
      </c>
      <c r="R113" s="123">
        <f>VLOOKUP($A113,'ADR Raw Data'!$B$6:$BE$43,'ADR Raw Data'!L$1,FALSE)</f>
        <v>107.41533419528901</v>
      </c>
      <c r="S113" s="122">
        <f>VLOOKUP($A113,'ADR Raw Data'!$B$6:$BE$43,'ADR Raw Data'!N$1,FALSE)</f>
        <v>102.11743215031299</v>
      </c>
      <c r="T113" s="122">
        <f>VLOOKUP($A113,'ADR Raw Data'!$B$6:$BE$43,'ADR Raw Data'!O$1,FALSE)</f>
        <v>99.614045174537907</v>
      </c>
      <c r="U113" s="123">
        <f>VLOOKUP($A113,'ADR Raw Data'!$B$6:$BE$43,'ADR Raw Data'!P$1,FALSE)</f>
        <v>100.95171155378399</v>
      </c>
      <c r="V113" s="124">
        <f>VLOOKUP($A113,'ADR Raw Data'!$B$6:$BE$43,'ADR Raw Data'!R$1,FALSE)</f>
        <v>105.72986078789801</v>
      </c>
      <c r="X113" s="121">
        <f>VLOOKUP($A113,'RevPAR Raw Data'!$B$6:$BE$43,'RevPAR Raw Data'!G$1,FALSE)</f>
        <v>52.049985790408499</v>
      </c>
      <c r="Y113" s="122">
        <f>VLOOKUP($A113,'RevPAR Raw Data'!$B$6:$BE$43,'RevPAR Raw Data'!H$1,FALSE)</f>
        <v>77.144488454706902</v>
      </c>
      <c r="Z113" s="122">
        <f>VLOOKUP($A113,'RevPAR Raw Data'!$B$6:$BE$43,'RevPAR Raw Data'!I$1,FALSE)</f>
        <v>85.068126110124297</v>
      </c>
      <c r="AA113" s="122">
        <f>VLOOKUP($A113,'RevPAR Raw Data'!$B$6:$BE$43,'RevPAR Raw Data'!J$1,FALSE)</f>
        <v>67.746126110124294</v>
      </c>
      <c r="AB113" s="122">
        <f>VLOOKUP($A113,'RevPAR Raw Data'!$B$6:$BE$43,'RevPAR Raw Data'!K$1,FALSE)</f>
        <v>57.389387211367598</v>
      </c>
      <c r="AC113" s="123">
        <f>VLOOKUP($A113,'RevPAR Raw Data'!$B$6:$BE$43,'RevPAR Raw Data'!L$1,FALSE)</f>
        <v>67.879622735346302</v>
      </c>
      <c r="AD113" s="122">
        <f>VLOOKUP($A113,'RevPAR Raw Data'!$B$6:$BE$43,'RevPAR Raw Data'!N$1,FALSE)</f>
        <v>60.817007104795699</v>
      </c>
      <c r="AE113" s="122">
        <f>VLOOKUP($A113,'RevPAR Raw Data'!$B$6:$BE$43,'RevPAR Raw Data'!O$1,FALSE)</f>
        <v>51.700220248667797</v>
      </c>
      <c r="AF113" s="123">
        <f>VLOOKUP($A113,'RevPAR Raw Data'!$B$6:$BE$43,'RevPAR Raw Data'!P$1,FALSE)</f>
        <v>56.258613676731699</v>
      </c>
      <c r="AG113" s="124">
        <f>VLOOKUP($A113,'RevPAR Raw Data'!$B$6:$BE$43,'RevPAR Raw Data'!R$1,FALSE)</f>
        <v>64.559334432884995</v>
      </c>
    </row>
    <row r="114" spans="1:34" x14ac:dyDescent="0.25">
      <c r="A114" s="101" t="s">
        <v>122</v>
      </c>
      <c r="B114" s="89">
        <f>(VLOOKUP($A113,'Occupancy Raw Data'!$B$8:$BE$51,'Occupancy Raw Data'!T$3,FALSE))/100</f>
        <v>6.9107349940548707E-2</v>
      </c>
      <c r="C114" s="90">
        <f>(VLOOKUP($A113,'Occupancy Raw Data'!$B$8:$BE$51,'Occupancy Raw Data'!U$3,FALSE))/100</f>
        <v>-6.4103851683084702E-4</v>
      </c>
      <c r="D114" s="90">
        <f>(VLOOKUP($A113,'Occupancy Raw Data'!$B$8:$BE$51,'Occupancy Raw Data'!V$3,FALSE))/100</f>
        <v>2.6264866858287501E-2</v>
      </c>
      <c r="E114" s="90">
        <f>(VLOOKUP($A113,'Occupancy Raw Data'!$B$8:$BE$51,'Occupancy Raw Data'!W$3,FALSE))/100</f>
        <v>-3.2664118987387102E-2</v>
      </c>
      <c r="F114" s="90">
        <f>(VLOOKUP($A113,'Occupancy Raw Data'!$B$8:$BE$51,'Occupancy Raw Data'!X$3,FALSE))/100</f>
        <v>-0.17520770508814199</v>
      </c>
      <c r="G114" s="90">
        <f>(VLOOKUP($A113,'Occupancy Raw Data'!$B$8:$BE$51,'Occupancy Raw Data'!Y$3,FALSE))/100</f>
        <v>-2.9154458745681802E-2</v>
      </c>
      <c r="H114" s="91">
        <f>(VLOOKUP($A113,'Occupancy Raw Data'!$B$8:$BE$51,'Occupancy Raw Data'!AA$3,FALSE))/100</f>
        <v>-0.29485754884547</v>
      </c>
      <c r="I114" s="91">
        <f>(VLOOKUP($A113,'Occupancy Raw Data'!$B$8:$BE$51,'Occupancy Raw Data'!AB$3,FALSE))/100</f>
        <v>-0.37851012915020904</v>
      </c>
      <c r="J114" s="90">
        <f>(VLOOKUP($A113,'Occupancy Raw Data'!$B$8:$BE$51,'Occupancy Raw Data'!AC$3,FALSE))/100</f>
        <v>-0.33644737812722397</v>
      </c>
      <c r="K114" s="92">
        <f>(VLOOKUP($A113,'Occupancy Raw Data'!$B$8:$BE$51,'Occupancy Raw Data'!AE$3,FALSE))/100</f>
        <v>-0.13376142663877599</v>
      </c>
      <c r="M114" s="89">
        <f>(VLOOKUP($A113,'ADR Raw Data'!$B$6:$BE$49,'ADR Raw Data'!T$1,FALSE))/100</f>
        <v>4.9990111135547001E-2</v>
      </c>
      <c r="N114" s="90">
        <f>(VLOOKUP($A113,'ADR Raw Data'!$B$6:$BE$49,'ADR Raw Data'!U$1,FALSE))/100</f>
        <v>3.0423468027829501E-2</v>
      </c>
      <c r="O114" s="90">
        <f>(VLOOKUP($A113,'ADR Raw Data'!$B$6:$BE$49,'ADR Raw Data'!V$1,FALSE))/100</f>
        <v>3.6514968383141097E-2</v>
      </c>
      <c r="P114" s="90">
        <f>(VLOOKUP($A113,'ADR Raw Data'!$B$6:$BE$49,'ADR Raw Data'!W$1,FALSE))/100</f>
        <v>-1.8072277254638801E-2</v>
      </c>
      <c r="Q114" s="90">
        <f>(VLOOKUP($A113,'ADR Raw Data'!$B$6:$BE$49,'ADR Raw Data'!X$1,FALSE))/100</f>
        <v>-0.124765551631088</v>
      </c>
      <c r="R114" s="90">
        <f>(VLOOKUP($A113,'ADR Raw Data'!$B$6:$BE$49,'ADR Raw Data'!Y$1,FALSE))/100</f>
        <v>-7.0576994877580498E-3</v>
      </c>
      <c r="S114" s="91">
        <f>(VLOOKUP($A113,'ADR Raw Data'!$B$6:$BE$49,'ADR Raw Data'!AA$1,FALSE))/100</f>
        <v>-0.210385460396286</v>
      </c>
      <c r="T114" s="91">
        <f>(VLOOKUP($A113,'ADR Raw Data'!$B$6:$BE$49,'ADR Raw Data'!AB$1,FALSE))/100</f>
        <v>-0.20504721720444599</v>
      </c>
      <c r="U114" s="90">
        <f>(VLOOKUP($A113,'ADR Raw Data'!$B$6:$BE$49,'ADR Raw Data'!AC$1,FALSE))/100</f>
        <v>-0.20715390479614398</v>
      </c>
      <c r="V114" s="92">
        <f>(VLOOKUP($A113,'ADR Raw Data'!$B$6:$BE$49,'ADR Raw Data'!AE$1,FALSE))/100</f>
        <v>-7.8185706366565702E-2</v>
      </c>
      <c r="X114" s="89">
        <f>(VLOOKUP($A113,'RevPAR Raw Data'!$B$6:$BE$43,'RevPAR Raw Data'!T$1,FALSE))/100</f>
        <v>0.12255214517990601</v>
      </c>
      <c r="Y114" s="90">
        <f>(VLOOKUP($A113,'RevPAR Raw Data'!$B$6:$BE$43,'RevPAR Raw Data'!U$1,FALSE))/100</f>
        <v>2.97629268961772E-2</v>
      </c>
      <c r="Z114" s="90">
        <f>(VLOOKUP($A113,'RevPAR Raw Data'!$B$6:$BE$43,'RevPAR Raw Data'!V$1,FALSE))/100</f>
        <v>6.3738896024346403E-2</v>
      </c>
      <c r="AA114" s="90">
        <f>(VLOOKUP($A113,'RevPAR Raw Data'!$B$6:$BE$43,'RevPAR Raw Data'!W$1,FALSE))/100</f>
        <v>-5.0146081227407498E-2</v>
      </c>
      <c r="AB114" s="90">
        <f>(VLOOKUP($A113,'RevPAR Raw Data'!$B$6:$BE$43,'RevPAR Raw Data'!X$1,FALSE))/100</f>
        <v>-0.27811337074389203</v>
      </c>
      <c r="AC114" s="90">
        <f>(VLOOKUP($A113,'RevPAR Raw Data'!$B$6:$BE$43,'RevPAR Raw Data'!Y$1,FALSE))/100</f>
        <v>-3.6006394824884602E-2</v>
      </c>
      <c r="AD114" s="91">
        <f>(VLOOKUP($A113,'RevPAR Raw Data'!$B$6:$BE$43,'RevPAR Raw Data'!AA$1,FALSE))/100</f>
        <v>-0.44320926807658201</v>
      </c>
      <c r="AE114" s="91">
        <f>(VLOOKUP($A113,'RevPAR Raw Data'!$B$6:$BE$43,'RevPAR Raw Data'!AB$1,FALSE))/100</f>
        <v>-0.50594489768870898</v>
      </c>
      <c r="AF114" s="90">
        <f>(VLOOKUP($A113,'RevPAR Raw Data'!$B$6:$BE$43,'RevPAR Raw Data'!AC$1,FALSE))/100</f>
        <v>-0.47390489478588899</v>
      </c>
      <c r="AG114" s="92">
        <f>(VLOOKUP($A113,'RevPAR Raw Data'!$B$6:$BE$43,'RevPAR Raw Data'!AE$1,FALSE))/100</f>
        <v>-0.20148890137898998</v>
      </c>
    </row>
    <row r="115" spans="1:34" x14ac:dyDescent="0.25">
      <c r="A115" s="139"/>
      <c r="B115" s="117"/>
      <c r="C115" s="118"/>
      <c r="D115" s="118"/>
      <c r="E115" s="118"/>
      <c r="F115" s="118"/>
      <c r="G115" s="119"/>
      <c r="H115" s="99"/>
      <c r="I115" s="99"/>
      <c r="J115" s="119"/>
      <c r="K115" s="120"/>
      <c r="M115" s="121"/>
      <c r="N115" s="122"/>
      <c r="O115" s="122"/>
      <c r="P115" s="122"/>
      <c r="Q115" s="122"/>
      <c r="R115" s="123"/>
      <c r="S115" s="122"/>
      <c r="T115" s="122"/>
      <c r="U115" s="123"/>
      <c r="V115" s="124"/>
      <c r="X115" s="121"/>
      <c r="Y115" s="122"/>
      <c r="Z115" s="122"/>
      <c r="AA115" s="122"/>
      <c r="AB115" s="122"/>
      <c r="AC115" s="123"/>
      <c r="AD115" s="122"/>
      <c r="AE115" s="122"/>
      <c r="AF115" s="123"/>
      <c r="AG115" s="124"/>
    </row>
    <row r="116" spans="1:34" x14ac:dyDescent="0.25">
      <c r="A116" s="116" t="s">
        <v>48</v>
      </c>
      <c r="B116" s="117">
        <f>(VLOOKUP($A116,'Occupancy Raw Data'!$B$8:$BE$45,'Occupancy Raw Data'!G$3,FALSE))/100</f>
        <v>0.66680008004802804</v>
      </c>
      <c r="C116" s="118">
        <f>(VLOOKUP($A116,'Occupancy Raw Data'!$B$8:$BE$45,'Occupancy Raw Data'!H$3,FALSE))/100</f>
        <v>0.72023213928356999</v>
      </c>
      <c r="D116" s="118">
        <f>(VLOOKUP($A116,'Occupancy Raw Data'!$B$8:$BE$45,'Occupancy Raw Data'!I$3,FALSE))/100</f>
        <v>0.87592555533319894</v>
      </c>
      <c r="E116" s="118">
        <f>(VLOOKUP($A116,'Occupancy Raw Data'!$B$8:$BE$45,'Occupancy Raw Data'!J$3,FALSE))/100</f>
        <v>0.69681809085451207</v>
      </c>
      <c r="F116" s="118">
        <f>(VLOOKUP($A116,'Occupancy Raw Data'!$B$8:$BE$45,'Occupancy Raw Data'!K$3,FALSE))/100</f>
        <v>0.85111066639983901</v>
      </c>
      <c r="G116" s="119">
        <f>(VLOOKUP($A116,'Occupancy Raw Data'!$B$8:$BE$45,'Occupancy Raw Data'!L$3,FALSE))/100</f>
        <v>0.76217730638383008</v>
      </c>
      <c r="H116" s="99">
        <f>(VLOOKUP($A116,'Occupancy Raw Data'!$B$8:$BE$45,'Occupancy Raw Data'!N$3,FALSE))/100</f>
        <v>0.91715029017410399</v>
      </c>
      <c r="I116" s="99">
        <f>(VLOOKUP($A116,'Occupancy Raw Data'!$B$8:$BE$45,'Occupancy Raw Data'!O$3,FALSE))/100</f>
        <v>0.79067440464278504</v>
      </c>
      <c r="J116" s="119">
        <f>(VLOOKUP($A116,'Occupancy Raw Data'!$B$8:$BE$45,'Occupancy Raw Data'!P$3,FALSE))/100</f>
        <v>0.85391234740844491</v>
      </c>
      <c r="K116" s="120">
        <f>(VLOOKUP($A116,'Occupancy Raw Data'!$B$8:$BE$45,'Occupancy Raw Data'!R$3,FALSE))/100</f>
        <v>0.78838731810514806</v>
      </c>
      <c r="M116" s="121">
        <f>VLOOKUP($A116,'ADR Raw Data'!$B$6:$BE$43,'ADR Raw Data'!G$1,FALSE)</f>
        <v>163.74794117646999</v>
      </c>
      <c r="N116" s="122">
        <f>VLOOKUP($A116,'ADR Raw Data'!$B$6:$BE$43,'ADR Raw Data'!H$1,FALSE)</f>
        <v>154.685626562934</v>
      </c>
      <c r="O116" s="122">
        <f>VLOOKUP($A116,'ADR Raw Data'!$B$6:$BE$43,'ADR Raw Data'!I$1,FALSE)</f>
        <v>160.26018277358901</v>
      </c>
      <c r="P116" s="122">
        <f>VLOOKUP($A116,'ADR Raw Data'!$B$6:$BE$43,'ADR Raw Data'!J$1,FALSE)</f>
        <v>153.438268236645</v>
      </c>
      <c r="Q116" s="122">
        <f>VLOOKUP($A116,'ADR Raw Data'!$B$6:$BE$43,'ADR Raw Data'!K$1,FALSE)</f>
        <v>182.84422995532501</v>
      </c>
      <c r="R116" s="123">
        <f>VLOOKUP($A116,'ADR Raw Data'!$B$6:$BE$43,'ADR Raw Data'!L$1,FALSE)</f>
        <v>163.613353463214</v>
      </c>
      <c r="S116" s="122">
        <f>VLOOKUP($A116,'ADR Raw Data'!$B$6:$BE$43,'ADR Raw Data'!N$1,FALSE)</f>
        <v>243.73948941741199</v>
      </c>
      <c r="T116" s="122">
        <f>VLOOKUP($A116,'ADR Raw Data'!$B$6:$BE$43,'ADR Raw Data'!O$1,FALSE)</f>
        <v>234.056314856998</v>
      </c>
      <c r="U116" s="123">
        <f>VLOOKUP($A116,'ADR Raw Data'!$B$6:$BE$43,'ADR Raw Data'!P$1,FALSE)</f>
        <v>239.25645418326599</v>
      </c>
      <c r="V116" s="124">
        <f>VLOOKUP($A116,'ADR Raw Data'!$B$6:$BE$43,'ADR Raw Data'!R$1,FALSE)</f>
        <v>187.02192660550401</v>
      </c>
      <c r="X116" s="121">
        <f>VLOOKUP($A116,'RevPAR Raw Data'!$B$6:$BE$43,'RevPAR Raw Data'!G$1,FALSE)</f>
        <v>109.18714028417</v>
      </c>
      <c r="Y116" s="122">
        <f>VLOOKUP($A116,'RevPAR Raw Data'!$B$6:$BE$43,'RevPAR Raw Data'!H$1,FALSE)</f>
        <v>111.409559735841</v>
      </c>
      <c r="Z116" s="122">
        <f>VLOOKUP($A116,'RevPAR Raw Data'!$B$6:$BE$43,'RevPAR Raw Data'!I$1,FALSE)</f>
        <v>140.375989593756</v>
      </c>
      <c r="AA116" s="122">
        <f>VLOOKUP($A116,'RevPAR Raw Data'!$B$6:$BE$43,'RevPAR Raw Data'!J$1,FALSE)</f>
        <v>106.918561136682</v>
      </c>
      <c r="AB116" s="122">
        <f>VLOOKUP($A116,'RevPAR Raw Data'!$B$6:$BE$43,'RevPAR Raw Data'!K$1,FALSE)</f>
        <v>155.62067440464199</v>
      </c>
      <c r="AC116" s="123">
        <f>VLOOKUP($A116,'RevPAR Raw Data'!$B$6:$BE$43,'RevPAR Raw Data'!L$1,FALSE)</f>
        <v>124.702385031018</v>
      </c>
      <c r="AD116" s="122">
        <f>VLOOKUP($A116,'RevPAR Raw Data'!$B$6:$BE$43,'RevPAR Raw Data'!N$1,FALSE)</f>
        <v>223.54574344606701</v>
      </c>
      <c r="AE116" s="122">
        <f>VLOOKUP($A116,'RevPAR Raw Data'!$B$6:$BE$43,'RevPAR Raw Data'!O$1,FALSE)</f>
        <v>185.06233740244099</v>
      </c>
      <c r="AF116" s="123">
        <f>VLOOKUP($A116,'RevPAR Raw Data'!$B$6:$BE$43,'RevPAR Raw Data'!P$1,FALSE)</f>
        <v>204.304040424254</v>
      </c>
      <c r="AG116" s="124">
        <f>VLOOKUP($A116,'RevPAR Raw Data'!$B$6:$BE$43,'RevPAR Raw Data'!R$1,FALSE)</f>
        <v>147.44571514337099</v>
      </c>
    </row>
    <row r="117" spans="1:34" x14ac:dyDescent="0.25">
      <c r="A117" s="101" t="s">
        <v>122</v>
      </c>
      <c r="B117" s="89">
        <f>(VLOOKUP($A116,'Occupancy Raw Data'!$B$8:$BE$51,'Occupancy Raw Data'!T$3,FALSE))/100</f>
        <v>0.27646822835485296</v>
      </c>
      <c r="C117" s="90">
        <f>(VLOOKUP($A116,'Occupancy Raw Data'!$B$8:$BE$51,'Occupancy Raw Data'!U$3,FALSE))/100</f>
        <v>6.9203840265324196E-2</v>
      </c>
      <c r="D117" s="90">
        <f>(VLOOKUP($A116,'Occupancy Raw Data'!$B$8:$BE$51,'Occupancy Raw Data'!V$3,FALSE))/100</f>
        <v>0.226295777466479</v>
      </c>
      <c r="E117" s="90">
        <f>(VLOOKUP($A116,'Occupancy Raw Data'!$B$8:$BE$51,'Occupancy Raw Data'!W$3,FALSE))/100</f>
        <v>-2.1936053198183897E-2</v>
      </c>
      <c r="F117" s="90">
        <f>(VLOOKUP($A116,'Occupancy Raw Data'!$B$8:$BE$51,'Occupancy Raw Data'!X$3,FALSE))/100</f>
        <v>-3.9556159895199096E-2</v>
      </c>
      <c r="G117" s="90">
        <f>(VLOOKUP($A116,'Occupancy Raw Data'!$B$8:$BE$51,'Occupancy Raw Data'!Y$3,FALSE))/100</f>
        <v>8.6066037665583697E-2</v>
      </c>
      <c r="H117" s="91">
        <f>(VLOOKUP($A116,'Occupancy Raw Data'!$B$8:$BE$51,'Occupancy Raw Data'!AA$3,FALSE))/100</f>
        <v>-1.4204784552974701E-3</v>
      </c>
      <c r="I117" s="91">
        <f>(VLOOKUP($A116,'Occupancy Raw Data'!$B$8:$BE$51,'Occupancy Raw Data'!AB$3,FALSE))/100</f>
        <v>-0.11913254510083</v>
      </c>
      <c r="J117" s="90">
        <f>(VLOOKUP($A116,'Occupancy Raw Data'!$B$8:$BE$51,'Occupancy Raw Data'!AC$3,FALSE))/100</f>
        <v>-5.9600919228106702E-2</v>
      </c>
      <c r="K117" s="92">
        <f>(VLOOKUP($A116,'Occupancy Raw Data'!$B$8:$BE$51,'Occupancy Raw Data'!AE$3,FALSE))/100</f>
        <v>3.6386644882726901E-2</v>
      </c>
      <c r="M117" s="89">
        <f>(VLOOKUP($A116,'ADR Raw Data'!$B$6:$BE$49,'ADR Raw Data'!T$1,FALSE))/100</f>
        <v>0.101385871461022</v>
      </c>
      <c r="N117" s="90">
        <f>(VLOOKUP($A116,'ADR Raw Data'!$B$6:$BE$49,'ADR Raw Data'!U$1,FALSE))/100</f>
        <v>3.0747858835457696E-3</v>
      </c>
      <c r="O117" s="90">
        <f>(VLOOKUP($A116,'ADR Raw Data'!$B$6:$BE$49,'ADR Raw Data'!V$1,FALSE))/100</f>
        <v>2.9802454591303099E-2</v>
      </c>
      <c r="P117" s="90">
        <f>(VLOOKUP($A116,'ADR Raw Data'!$B$6:$BE$49,'ADR Raw Data'!W$1,FALSE))/100</f>
        <v>-5.8153706047046796E-2</v>
      </c>
      <c r="Q117" s="90">
        <f>(VLOOKUP($A116,'ADR Raw Data'!$B$6:$BE$49,'ADR Raw Data'!X$1,FALSE))/100</f>
        <v>-9.1333847464683912E-2</v>
      </c>
      <c r="R117" s="90">
        <f>(VLOOKUP($A116,'ADR Raw Data'!$B$6:$BE$49,'ADR Raw Data'!Y$1,FALSE))/100</f>
        <v>-2.2115278277902602E-2</v>
      </c>
      <c r="S117" s="91">
        <f>(VLOOKUP($A116,'ADR Raw Data'!$B$6:$BE$49,'ADR Raw Data'!AA$1,FALSE))/100</f>
        <v>-0.15532950739971399</v>
      </c>
      <c r="T117" s="91">
        <f>(VLOOKUP($A116,'ADR Raw Data'!$B$6:$BE$49,'ADR Raw Data'!AB$1,FALSE))/100</f>
        <v>-0.17487308926408499</v>
      </c>
      <c r="U117" s="90">
        <f>(VLOOKUP($A116,'ADR Raw Data'!$B$6:$BE$49,'ADR Raw Data'!AC$1,FALSE))/100</f>
        <v>-0.16384661901039199</v>
      </c>
      <c r="V117" s="92">
        <f>(VLOOKUP($A116,'ADR Raw Data'!$B$6:$BE$49,'ADR Raw Data'!AE$1,FALSE))/100</f>
        <v>-0.10015894717700199</v>
      </c>
      <c r="X117" s="89">
        <f>(VLOOKUP($A116,'RevPAR Raw Data'!$B$6:$BE$43,'RevPAR Raw Data'!T$1,FALSE))/100</f>
        <v>0.40588407207891697</v>
      </c>
      <c r="Y117" s="90">
        <f>(VLOOKUP($A116,'RevPAR Raw Data'!$B$6:$BE$43,'RevPAR Raw Data'!U$1,FALSE))/100</f>
        <v>7.2491413140004901E-2</v>
      </c>
      <c r="Z117" s="90">
        <f>(VLOOKUP($A116,'RevPAR Raw Data'!$B$6:$BE$43,'RevPAR Raw Data'!V$1,FALSE))/100</f>
        <v>0.262842401689931</v>
      </c>
      <c r="AA117" s="90">
        <f>(VLOOKUP($A116,'RevPAR Raw Data'!$B$6:$BE$43,'RevPAR Raw Data'!W$1,FALSE))/100</f>
        <v>-7.8814096455711191E-2</v>
      </c>
      <c r="AB117" s="90">
        <f>(VLOOKUP($A116,'RevPAR Raw Data'!$B$6:$BE$43,'RevPAR Raw Data'!X$1,FALSE))/100</f>
        <v>-0.12727719108572599</v>
      </c>
      <c r="AC117" s="90">
        <f>(VLOOKUP($A116,'RevPAR Raw Data'!$B$6:$BE$43,'RevPAR Raw Data'!Y$1,FALSE))/100</f>
        <v>6.2047385014430301E-2</v>
      </c>
      <c r="AD117" s="91">
        <f>(VLOOKUP($A116,'RevPAR Raw Data'!$B$6:$BE$43,'RevPAR Raw Data'!AA$1,FALSE))/100</f>
        <v>-0.15652934363627799</v>
      </c>
      <c r="AE117" s="91">
        <f>(VLOOKUP($A116,'RevPAR Raw Data'!$B$6:$BE$43,'RevPAR Raw Data'!AB$1,FALSE))/100</f>
        <v>-0.27317255817123998</v>
      </c>
      <c r="AF117" s="90">
        <f>(VLOOKUP($A116,'RevPAR Raw Data'!$B$6:$BE$43,'RevPAR Raw Data'!AC$1,FALSE))/100</f>
        <v>-0.21368212913306198</v>
      </c>
      <c r="AG117" s="92">
        <f>(VLOOKUP($A116,'RevPAR Raw Data'!$B$6:$BE$43,'RevPAR Raw Data'!AE$1,FALSE))/100</f>
        <v>-6.7416750337032399E-2</v>
      </c>
    </row>
    <row r="118" spans="1:34" x14ac:dyDescent="0.25">
      <c r="A118" s="129"/>
      <c r="B118" s="130"/>
      <c r="C118" s="131"/>
      <c r="D118" s="131"/>
      <c r="E118" s="131"/>
      <c r="F118" s="131"/>
      <c r="G118" s="132"/>
      <c r="H118" s="131"/>
      <c r="I118" s="131"/>
      <c r="J118" s="132"/>
      <c r="K118" s="133"/>
      <c r="M118" s="130"/>
      <c r="N118" s="131"/>
      <c r="O118" s="131"/>
      <c r="P118" s="131"/>
      <c r="Q118" s="131"/>
      <c r="R118" s="132"/>
      <c r="S118" s="131"/>
      <c r="T118" s="131"/>
      <c r="U118" s="132"/>
      <c r="V118" s="133"/>
      <c r="X118" s="130"/>
      <c r="Y118" s="131"/>
      <c r="Z118" s="131"/>
      <c r="AA118" s="131"/>
      <c r="AB118" s="131"/>
      <c r="AC118" s="132"/>
      <c r="AD118" s="131"/>
      <c r="AE118" s="131"/>
      <c r="AF118" s="132"/>
      <c r="AG118" s="133"/>
    </row>
    <row r="119" spans="1:34" x14ac:dyDescent="0.25">
      <c r="A119" s="116" t="s">
        <v>72</v>
      </c>
      <c r="B119" s="117">
        <f>(VLOOKUP($A119,'Occupancy Raw Data'!$B$8:$BE$45,'Occupancy Raw Data'!G$3,FALSE))/100</f>
        <v>0.70526315789473604</v>
      </c>
      <c r="C119" s="118">
        <f>(VLOOKUP($A119,'Occupancy Raw Data'!$B$8:$BE$45,'Occupancy Raw Data'!H$3,FALSE))/100</f>
        <v>0.628210526315789</v>
      </c>
      <c r="D119" s="118">
        <f>(VLOOKUP($A119,'Occupancy Raw Data'!$B$8:$BE$45,'Occupancy Raw Data'!I$3,FALSE))/100</f>
        <v>0.66807017543859604</v>
      </c>
      <c r="E119" s="118">
        <f>(VLOOKUP($A119,'Occupancy Raw Data'!$B$8:$BE$45,'Occupancy Raw Data'!J$3,FALSE))/100</f>
        <v>0.67101754385964896</v>
      </c>
      <c r="F119" s="118">
        <f>(VLOOKUP($A119,'Occupancy Raw Data'!$B$8:$BE$45,'Occupancy Raw Data'!K$3,FALSE))/100</f>
        <v>0.62035087719298199</v>
      </c>
      <c r="G119" s="119">
        <f>(VLOOKUP($A119,'Occupancy Raw Data'!$B$8:$BE$45,'Occupancy Raw Data'!L$3,FALSE))/100</f>
        <v>0.65858245614034994</v>
      </c>
      <c r="H119" s="99">
        <f>(VLOOKUP($A119,'Occupancy Raw Data'!$B$8:$BE$45,'Occupancy Raw Data'!N$3,FALSE))/100</f>
        <v>0.61389473684210505</v>
      </c>
      <c r="I119" s="99">
        <f>(VLOOKUP($A119,'Occupancy Raw Data'!$B$8:$BE$45,'Occupancy Raw Data'!O$3,FALSE))/100</f>
        <v>0.495719298245614</v>
      </c>
      <c r="J119" s="119">
        <f>(VLOOKUP($A119,'Occupancy Raw Data'!$B$8:$BE$45,'Occupancy Raw Data'!P$3,FALSE))/100</f>
        <v>0.55480701754385897</v>
      </c>
      <c r="K119" s="120">
        <f>(VLOOKUP($A119,'Occupancy Raw Data'!$B$8:$BE$45,'Occupancy Raw Data'!R$3,FALSE))/100</f>
        <v>0.62893233082706701</v>
      </c>
      <c r="M119" s="121">
        <f>VLOOKUP($A119,'ADR Raw Data'!$B$6:$BE$43,'ADR Raw Data'!G$1,FALSE)</f>
        <v>154.58866268656701</v>
      </c>
      <c r="N119" s="122">
        <f>VLOOKUP($A119,'ADR Raw Data'!$B$6:$BE$43,'ADR Raw Data'!H$1,FALSE)</f>
        <v>109.51832439678201</v>
      </c>
      <c r="O119" s="122">
        <f>VLOOKUP($A119,'ADR Raw Data'!$B$6:$BE$43,'ADR Raw Data'!I$1,FALSE)</f>
        <v>109.527292016806</v>
      </c>
      <c r="P119" s="122">
        <f>VLOOKUP($A119,'ADR Raw Data'!$B$6:$BE$43,'ADR Raw Data'!J$1,FALSE)</f>
        <v>111.344791884542</v>
      </c>
      <c r="Q119" s="122">
        <f>VLOOKUP($A119,'ADR Raw Data'!$B$6:$BE$43,'ADR Raw Data'!K$1,FALSE)</f>
        <v>108.67784389140201</v>
      </c>
      <c r="R119" s="123">
        <f>VLOOKUP($A119,'ADR Raw Data'!$B$6:$BE$43,'ADR Raw Data'!L$1,FALSE)</f>
        <v>119.386986616656</v>
      </c>
      <c r="S119" s="122">
        <f>VLOOKUP($A119,'ADR Raw Data'!$B$6:$BE$43,'ADR Raw Data'!N$1,FALSE)</f>
        <v>116.636502057613</v>
      </c>
      <c r="T119" s="122">
        <f>VLOOKUP($A119,'ADR Raw Data'!$B$6:$BE$43,'ADR Raw Data'!O$1,FALSE)</f>
        <v>113.586279728199</v>
      </c>
      <c r="U119" s="123">
        <f>VLOOKUP($A119,'ADR Raw Data'!$B$6:$BE$43,'ADR Raw Data'!P$1,FALSE)</f>
        <v>115.273817353908</v>
      </c>
      <c r="V119" s="124">
        <f>VLOOKUP($A119,'ADR Raw Data'!$B$6:$BE$43,'ADR Raw Data'!R$1,FALSE)</f>
        <v>118.350302218821</v>
      </c>
      <c r="W119" s="104"/>
      <c r="X119" s="121">
        <f>VLOOKUP($A119,'RevPAR Raw Data'!$B$6:$BE$43,'RevPAR Raw Data'!G$1,FALSE)</f>
        <v>109.025688421052</v>
      </c>
      <c r="Y119" s="122">
        <f>VLOOKUP($A119,'RevPAR Raw Data'!$B$6:$BE$43,'RevPAR Raw Data'!H$1,FALSE)</f>
        <v>68.800564210526304</v>
      </c>
      <c r="Z119" s="122">
        <f>VLOOKUP($A119,'RevPAR Raw Data'!$B$6:$BE$43,'RevPAR Raw Data'!I$1,FALSE)</f>
        <v>73.171917192982406</v>
      </c>
      <c r="AA119" s="122">
        <f>VLOOKUP($A119,'RevPAR Raw Data'!$B$6:$BE$43,'RevPAR Raw Data'!J$1,FALSE)</f>
        <v>74.714308771929794</v>
      </c>
      <c r="AB119" s="122">
        <f>VLOOKUP($A119,'RevPAR Raw Data'!$B$6:$BE$43,'RevPAR Raw Data'!K$1,FALSE)</f>
        <v>67.418395789473607</v>
      </c>
      <c r="AC119" s="123">
        <f>VLOOKUP($A119,'RevPAR Raw Data'!$B$6:$BE$43,'RevPAR Raw Data'!L$1,FALSE)</f>
        <v>78.626174877192895</v>
      </c>
      <c r="AD119" s="122">
        <f>VLOOKUP($A119,'RevPAR Raw Data'!$B$6:$BE$43,'RevPAR Raw Data'!N$1,FALSE)</f>
        <v>71.602534736842102</v>
      </c>
      <c r="AE119" s="122">
        <f>VLOOKUP($A119,'RevPAR Raw Data'!$B$6:$BE$43,'RevPAR Raw Data'!O$1,FALSE)</f>
        <v>56.306910877192898</v>
      </c>
      <c r="AF119" s="123">
        <f>VLOOKUP($A119,'RevPAR Raw Data'!$B$6:$BE$43,'RevPAR Raw Data'!P$1,FALSE)</f>
        <v>63.954722807017497</v>
      </c>
      <c r="AG119" s="124">
        <f>VLOOKUP($A119,'RevPAR Raw Data'!$B$6:$BE$43,'RevPAR Raw Data'!R$1,FALSE)</f>
        <v>74.434331428571397</v>
      </c>
    </row>
    <row r="120" spans="1:34" x14ac:dyDescent="0.25">
      <c r="A120" s="101" t="s">
        <v>122</v>
      </c>
      <c r="B120" s="89">
        <f>(VLOOKUP($A119,'Occupancy Raw Data'!$B$8:$BE$51,'Occupancy Raw Data'!T$3,FALSE))/100</f>
        <v>0.66736768314055295</v>
      </c>
      <c r="C120" s="90">
        <f>(VLOOKUP($A119,'Occupancy Raw Data'!$B$8:$BE$51,'Occupancy Raw Data'!U$3,FALSE))/100</f>
        <v>7.599796851193491E-2</v>
      </c>
      <c r="D120" s="90">
        <f>(VLOOKUP($A119,'Occupancy Raw Data'!$B$8:$BE$51,'Occupancy Raw Data'!V$3,FALSE))/100</f>
        <v>2.2726584959903099E-2</v>
      </c>
      <c r="E120" s="90">
        <f>(VLOOKUP($A119,'Occupancy Raw Data'!$B$8:$BE$51,'Occupancy Raw Data'!W$3,FALSE))/100</f>
        <v>-2.6873073890919499E-2</v>
      </c>
      <c r="F120" s="90">
        <f>(VLOOKUP($A119,'Occupancy Raw Data'!$B$8:$BE$51,'Occupancy Raw Data'!X$3,FALSE))/100</f>
        <v>1.5105935629953E-2</v>
      </c>
      <c r="G120" s="90">
        <f>(VLOOKUP($A119,'Occupancy Raw Data'!$B$8:$BE$51,'Occupancy Raw Data'!Y$3,FALSE))/100</f>
        <v>0.11220297112335099</v>
      </c>
      <c r="H120" s="91">
        <f>(VLOOKUP($A119,'Occupancy Raw Data'!$B$8:$BE$51,'Occupancy Raw Data'!AA$3,FALSE))/100</f>
        <v>1.8627306273062701E-2</v>
      </c>
      <c r="I120" s="91">
        <f>(VLOOKUP($A119,'Occupancy Raw Data'!$B$8:$BE$51,'Occupancy Raw Data'!AB$3,FALSE))/100</f>
        <v>-0.15093279160318201</v>
      </c>
      <c r="J120" s="90">
        <f>(VLOOKUP($A119,'Occupancy Raw Data'!$B$8:$BE$51,'Occupancy Raw Data'!AC$3,FALSE))/100</f>
        <v>-6.4807363905202198E-2</v>
      </c>
      <c r="K120" s="92">
        <f>(VLOOKUP($A119,'Occupancy Raw Data'!$B$8:$BE$51,'Occupancy Raw Data'!AE$3,FALSE))/100</f>
        <v>6.1560790762520995E-2</v>
      </c>
      <c r="M120" s="89">
        <f>(VLOOKUP($A119,'ADR Raw Data'!$B$6:$BE$49,'ADR Raw Data'!T$1,FALSE))/100</f>
        <v>0.71676784969960394</v>
      </c>
      <c r="N120" s="90">
        <f>(VLOOKUP($A119,'ADR Raw Data'!$B$6:$BE$49,'ADR Raw Data'!U$1,FALSE))/100</f>
        <v>8.3944953338107295E-2</v>
      </c>
      <c r="O120" s="90">
        <f>(VLOOKUP($A119,'ADR Raw Data'!$B$6:$BE$49,'ADR Raw Data'!V$1,FALSE))/100</f>
        <v>2.5945851711585002E-2</v>
      </c>
      <c r="P120" s="90">
        <f>(VLOOKUP($A119,'ADR Raw Data'!$B$6:$BE$49,'ADR Raw Data'!W$1,FALSE))/100</f>
        <v>2.4820247539015503E-2</v>
      </c>
      <c r="Q120" s="90">
        <f>(VLOOKUP($A119,'ADR Raw Data'!$B$6:$BE$49,'ADR Raw Data'!X$1,FALSE))/100</f>
        <v>3.3816725374368105E-2</v>
      </c>
      <c r="R120" s="90">
        <f>(VLOOKUP($A119,'ADR Raw Data'!$B$6:$BE$49,'ADR Raw Data'!Y$1,FALSE))/100</f>
        <v>0.15522884950769</v>
      </c>
      <c r="S120" s="91">
        <f>(VLOOKUP($A119,'ADR Raw Data'!$B$6:$BE$49,'ADR Raw Data'!AA$1,FALSE))/100</f>
        <v>8.6790015056014691E-2</v>
      </c>
      <c r="T120" s="91">
        <f>(VLOOKUP($A119,'ADR Raw Data'!$B$6:$BE$49,'ADR Raw Data'!AB$1,FALSE))/100</f>
        <v>2.8827696784731901E-2</v>
      </c>
      <c r="U120" s="90">
        <f>(VLOOKUP($A119,'ADR Raw Data'!$B$6:$BE$49,'ADR Raw Data'!AC$1,FALSE))/100</f>
        <v>5.9128583214621694E-2</v>
      </c>
      <c r="V120" s="92">
        <f>(VLOOKUP($A119,'ADR Raw Data'!$B$6:$BE$49,'ADR Raw Data'!AE$1,FALSE))/100</f>
        <v>0.12804226548728501</v>
      </c>
      <c r="X120" s="89">
        <f>(VLOOKUP($A119,'RevPAR Raw Data'!$B$6:$BE$43,'RevPAR Raw Data'!T$1,FALSE))/100</f>
        <v>1.8624832320438101</v>
      </c>
      <c r="Y120" s="90">
        <f>(VLOOKUP($A119,'RevPAR Raw Data'!$B$6:$BE$43,'RevPAR Raw Data'!U$1,FALSE))/100</f>
        <v>0.166322567770567</v>
      </c>
      <c r="Z120" s="90">
        <f>(VLOOKUP($A119,'RevPAR Raw Data'!$B$6:$BE$43,'RevPAR Raw Data'!V$1,FALSE))/100</f>
        <v>4.9262097274768504E-2</v>
      </c>
      <c r="AA120" s="90">
        <f>(VLOOKUP($A119,'RevPAR Raw Data'!$B$6:$BE$43,'RevPAR Raw Data'!W$1,FALSE))/100</f>
        <v>-2.7198226980108798E-3</v>
      </c>
      <c r="AB120" s="90">
        <f>(VLOOKUP($A119,'RevPAR Raw Data'!$B$6:$BE$43,'RevPAR Raw Data'!X$1,FALSE))/100</f>
        <v>4.9433494281042198E-2</v>
      </c>
      <c r="AC120" s="90">
        <f>(VLOOKUP($A119,'RevPAR Raw Data'!$B$6:$BE$43,'RevPAR Raw Data'!Y$1,FALSE))/100</f>
        <v>0.28484895874986399</v>
      </c>
      <c r="AD120" s="91">
        <f>(VLOOKUP($A119,'RevPAR Raw Data'!$B$6:$BE$43,'RevPAR Raw Data'!AA$1,FALSE))/100</f>
        <v>0.107033985520969</v>
      </c>
      <c r="AE120" s="91">
        <f>(VLOOKUP($A119,'RevPAR Raw Data'!$B$6:$BE$43,'RevPAR Raw Data'!AB$1,FALSE))/100</f>
        <v>-0.12645613956966001</v>
      </c>
      <c r="AF120" s="90">
        <f>(VLOOKUP($A119,'RevPAR Raw Data'!$B$6:$BE$43,'RevPAR Raw Data'!AC$1,FALSE))/100</f>
        <v>-9.5107483001694408E-3</v>
      </c>
      <c r="AG120" s="92">
        <f>(VLOOKUP($A119,'RevPAR Raw Data'!$B$6:$BE$43,'RevPAR Raw Data'!AE$1,FALSE))/100</f>
        <v>0.19748543936422799</v>
      </c>
    </row>
    <row r="121" spans="1:34" x14ac:dyDescent="0.25">
      <c r="A121" s="129"/>
      <c r="B121" s="130"/>
      <c r="C121" s="131"/>
      <c r="D121" s="131"/>
      <c r="E121" s="131"/>
      <c r="F121" s="131"/>
      <c r="G121" s="132"/>
      <c r="H121" s="131"/>
      <c r="I121" s="131"/>
      <c r="J121" s="132"/>
      <c r="K121" s="133"/>
      <c r="M121" s="130"/>
      <c r="N121" s="131"/>
      <c r="O121" s="131"/>
      <c r="P121" s="131"/>
      <c r="Q121" s="131"/>
      <c r="R121" s="132"/>
      <c r="S121" s="131"/>
      <c r="T121" s="131"/>
      <c r="U121" s="132"/>
      <c r="V121" s="133"/>
      <c r="X121" s="130"/>
      <c r="Y121" s="131"/>
      <c r="Z121" s="131"/>
      <c r="AA121" s="131"/>
      <c r="AB121" s="131"/>
      <c r="AC121" s="132"/>
      <c r="AD121" s="131"/>
      <c r="AE121" s="131"/>
      <c r="AF121" s="132"/>
      <c r="AG121" s="133"/>
    </row>
    <row r="122" spans="1:34" x14ac:dyDescent="0.25">
      <c r="A122" s="134" t="s">
        <v>71</v>
      </c>
      <c r="B122" s="117">
        <f>(VLOOKUP($A122,'Occupancy Raw Data'!$B$8:$BE$45,'Occupancy Raw Data'!G$3,FALSE))/100</f>
        <v>0.52144743106955804</v>
      </c>
      <c r="C122" s="118">
        <f>(VLOOKUP($A122,'Occupancy Raw Data'!$B$8:$BE$45,'Occupancy Raw Data'!H$3,FALSE))/100</f>
        <v>0.66900402545123994</v>
      </c>
      <c r="D122" s="118">
        <f>(VLOOKUP($A122,'Occupancy Raw Data'!$B$8:$BE$45,'Occupancy Raw Data'!I$3,FALSE))/100</f>
        <v>0.72432151668614397</v>
      </c>
      <c r="E122" s="118">
        <f>(VLOOKUP($A122,'Occupancy Raw Data'!$B$8:$BE$45,'Occupancy Raw Data'!J$3,FALSE))/100</f>
        <v>0.7094749599619089</v>
      </c>
      <c r="F122" s="118">
        <f>(VLOOKUP($A122,'Occupancy Raw Data'!$B$8:$BE$45,'Occupancy Raw Data'!K$3,FALSE))/100</f>
        <v>0.64766480543652305</v>
      </c>
      <c r="G122" s="119">
        <f>(VLOOKUP($A122,'Occupancy Raw Data'!$B$8:$BE$45,'Occupancy Raw Data'!L$3,FALSE))/100</f>
        <v>0.65438254772107496</v>
      </c>
      <c r="H122" s="99">
        <f>(VLOOKUP($A122,'Occupancy Raw Data'!$B$8:$BE$45,'Occupancy Raw Data'!N$3,FALSE))/100</f>
        <v>0.67276977015971895</v>
      </c>
      <c r="I122" s="99">
        <f>(VLOOKUP($A122,'Occupancy Raw Data'!$B$8:$BE$45,'Occupancy Raw Data'!O$3,FALSE))/100</f>
        <v>0.60472665887547006</v>
      </c>
      <c r="J122" s="119">
        <f>(VLOOKUP($A122,'Occupancy Raw Data'!$B$8:$BE$45,'Occupancy Raw Data'!P$3,FALSE))/100</f>
        <v>0.638748214517595</v>
      </c>
      <c r="K122" s="120">
        <f>(VLOOKUP($A122,'Occupancy Raw Data'!$B$8:$BE$45,'Occupancy Raw Data'!R$3,FALSE))/100</f>
        <v>0.64991559537722299</v>
      </c>
      <c r="M122" s="121">
        <f>VLOOKUP($A122,'ADR Raw Data'!$B$6:$BE$43,'ADR Raw Data'!G$1,FALSE)</f>
        <v>100.722686029716</v>
      </c>
      <c r="N122" s="122">
        <f>VLOOKUP($A122,'ADR Raw Data'!$B$6:$BE$43,'ADR Raw Data'!H$1,FALSE)</f>
        <v>110.47803297748401</v>
      </c>
      <c r="O122" s="122">
        <f>VLOOKUP($A122,'ADR Raw Data'!$B$6:$BE$43,'ADR Raw Data'!I$1,FALSE)</f>
        <v>115.52630655551501</v>
      </c>
      <c r="P122" s="122">
        <f>VLOOKUP($A122,'ADR Raw Data'!$B$6:$BE$43,'ADR Raw Data'!J$1,FALSE)</f>
        <v>114.442965883716</v>
      </c>
      <c r="Q122" s="122">
        <f>VLOOKUP($A122,'ADR Raw Data'!$B$6:$BE$43,'ADR Raw Data'!K$1,FALSE)</f>
        <v>107.369661271135</v>
      </c>
      <c r="R122" s="123">
        <f>VLOOKUP($A122,'ADR Raw Data'!$B$6:$BE$43,'ADR Raw Data'!L$1,FALSE)</f>
        <v>110.285335365321</v>
      </c>
      <c r="S122" s="122">
        <f>VLOOKUP($A122,'ADR Raw Data'!$B$6:$BE$43,'ADR Raw Data'!N$1,FALSE)</f>
        <v>112.597571446953</v>
      </c>
      <c r="T122" s="122">
        <f>VLOOKUP($A122,'ADR Raw Data'!$B$6:$BE$43,'ADR Raw Data'!O$1,FALSE)</f>
        <v>107.15140710042201</v>
      </c>
      <c r="U122" s="123">
        <f>VLOOKUP($A122,'ADR Raw Data'!$B$6:$BE$43,'ADR Raw Data'!P$1,FALSE)</f>
        <v>110.01952841363401</v>
      </c>
      <c r="V122" s="124">
        <f>VLOOKUP($A122,'ADR Raw Data'!$B$6:$BE$43,'ADR Raw Data'!R$1,FALSE)</f>
        <v>110.210695468341</v>
      </c>
      <c r="X122" s="121">
        <f>VLOOKUP($A122,'RevPAR Raw Data'!$B$6:$BE$43,'RevPAR Raw Data'!G$1,FALSE)</f>
        <v>52.521585880621501</v>
      </c>
      <c r="Y122" s="122">
        <f>VLOOKUP($A122,'RevPAR Raw Data'!$B$6:$BE$43,'RevPAR Raw Data'!H$1,FALSE)</f>
        <v>73.9102487858719</v>
      </c>
      <c r="Z122" s="122">
        <f>VLOOKUP($A122,'RevPAR Raw Data'!$B$6:$BE$43,'RevPAR Raw Data'!I$1,FALSE)</f>
        <v>83.678189581439597</v>
      </c>
      <c r="AA122" s="122">
        <f>VLOOKUP($A122,'RevPAR Raw Data'!$B$6:$BE$43,'RevPAR Raw Data'!J$1,FALSE)</f>
        <v>81.194418638271998</v>
      </c>
      <c r="AB122" s="122">
        <f>VLOOKUP($A122,'RevPAR Raw Data'!$B$6:$BE$43,'RevPAR Raw Data'!K$1,FALSE)</f>
        <v>69.539550776955295</v>
      </c>
      <c r="AC122" s="123">
        <f>VLOOKUP($A122,'RevPAR Raw Data'!$B$6:$BE$43,'RevPAR Raw Data'!L$1,FALSE)</f>
        <v>72.168798732632098</v>
      </c>
      <c r="AD122" s="122">
        <f>VLOOKUP($A122,'RevPAR Raw Data'!$B$6:$BE$43,'RevPAR Raw Data'!N$1,FALSE)</f>
        <v>75.752242262909505</v>
      </c>
      <c r="AE122" s="122">
        <f>VLOOKUP($A122,'RevPAR Raw Data'!$B$6:$BE$43,'RevPAR Raw Data'!O$1,FALSE)</f>
        <v>64.797312409643695</v>
      </c>
      <c r="AF122" s="123">
        <f>VLOOKUP($A122,'RevPAR Raw Data'!$B$6:$BE$43,'RevPAR Raw Data'!P$1,FALSE)</f>
        <v>70.2747773362766</v>
      </c>
      <c r="AG122" s="124">
        <f>VLOOKUP($A122,'RevPAR Raw Data'!$B$6:$BE$43,'RevPAR Raw Data'!R$1,FALSE)</f>
        <v>71.627649762244801</v>
      </c>
      <c r="AH122" s="104"/>
    </row>
    <row r="123" spans="1:34" x14ac:dyDescent="0.25">
      <c r="A123" s="101" t="s">
        <v>122</v>
      </c>
      <c r="B123" s="89">
        <f>(VLOOKUP($A122,'Occupancy Raw Data'!$B$8:$BE$51,'Occupancy Raw Data'!T$3,FALSE))/100</f>
        <v>6.11335354695937E-2</v>
      </c>
      <c r="C123" s="90">
        <f>(VLOOKUP($A122,'Occupancy Raw Data'!$B$8:$BE$51,'Occupancy Raw Data'!U$3,FALSE))/100</f>
        <v>5.7866129905876501E-2</v>
      </c>
      <c r="D123" s="90">
        <f>(VLOOKUP($A122,'Occupancy Raw Data'!$B$8:$BE$51,'Occupancy Raw Data'!V$3,FALSE))/100</f>
        <v>3.1533273463695E-2</v>
      </c>
      <c r="E123" s="90">
        <f>(VLOOKUP($A122,'Occupancy Raw Data'!$B$8:$BE$51,'Occupancy Raw Data'!W$3,FALSE))/100</f>
        <v>2.2451975624371099E-2</v>
      </c>
      <c r="F123" s="90">
        <f>(VLOOKUP($A122,'Occupancy Raw Data'!$B$8:$BE$51,'Occupancy Raw Data'!X$3,FALSE))/100</f>
        <v>-1.1334506496884E-2</v>
      </c>
      <c r="G123" s="90">
        <f>(VLOOKUP($A122,'Occupancy Raw Data'!$B$8:$BE$51,'Occupancy Raw Data'!Y$3,FALSE))/100</f>
        <v>3.0530167447228397E-2</v>
      </c>
      <c r="H123" s="91">
        <f>(VLOOKUP($A122,'Occupancy Raw Data'!$B$8:$BE$51,'Occupancy Raw Data'!AA$3,FALSE))/100</f>
        <v>-8.5720017362861403E-2</v>
      </c>
      <c r="I123" s="91">
        <f>(VLOOKUP($A122,'Occupancy Raw Data'!$B$8:$BE$51,'Occupancy Raw Data'!AB$3,FALSE))/100</f>
        <v>-0.17436194523679202</v>
      </c>
      <c r="J123" s="90">
        <f>(VLOOKUP($A122,'Occupancy Raw Data'!$B$8:$BE$51,'Occupancy Raw Data'!AC$3,FALSE))/100</f>
        <v>-0.12993801813122899</v>
      </c>
      <c r="K123" s="92">
        <f>(VLOOKUP($A122,'Occupancy Raw Data'!$B$8:$BE$51,'Occupancy Raw Data'!AE$3,FALSE))/100</f>
        <v>-2.0212727417135101E-2</v>
      </c>
      <c r="M123" s="89">
        <f>(VLOOKUP($A122,'ADR Raw Data'!$B$6:$BE$49,'ADR Raw Data'!T$1,FALSE))/100</f>
        <v>-1.1828725189300201E-2</v>
      </c>
      <c r="N123" s="90">
        <f>(VLOOKUP($A122,'ADR Raw Data'!$B$6:$BE$49,'ADR Raw Data'!U$1,FALSE))/100</f>
        <v>2.3115375573152198E-3</v>
      </c>
      <c r="O123" s="90">
        <f>(VLOOKUP($A122,'ADR Raw Data'!$B$6:$BE$49,'ADR Raw Data'!V$1,FALSE))/100</f>
        <v>1.7488634413369501E-3</v>
      </c>
      <c r="P123" s="90">
        <f>(VLOOKUP($A122,'ADR Raw Data'!$B$6:$BE$49,'ADR Raw Data'!W$1,FALSE))/100</f>
        <v>-1.6256868858272499E-2</v>
      </c>
      <c r="Q123" s="90">
        <f>(VLOOKUP($A122,'ADR Raw Data'!$B$6:$BE$49,'ADR Raw Data'!X$1,FALSE))/100</f>
        <v>-6.2175255692930601E-2</v>
      </c>
      <c r="R123" s="90">
        <f>(VLOOKUP($A122,'ADR Raw Data'!$B$6:$BE$49,'ADR Raw Data'!Y$1,FALSE))/100</f>
        <v>-1.7792428570113802E-2</v>
      </c>
      <c r="S123" s="91">
        <f>(VLOOKUP($A122,'ADR Raw Data'!$B$6:$BE$49,'ADR Raw Data'!AA$1,FALSE))/100</f>
        <v>-0.11443755685434401</v>
      </c>
      <c r="T123" s="91">
        <f>(VLOOKUP($A122,'ADR Raw Data'!$B$6:$BE$49,'ADR Raw Data'!AB$1,FALSE))/100</f>
        <v>-0.14317502555735501</v>
      </c>
      <c r="U123" s="90">
        <f>(VLOOKUP($A122,'ADR Raw Data'!$B$6:$BE$49,'ADR Raw Data'!AC$1,FALSE))/100</f>
        <v>-0.127553758459693</v>
      </c>
      <c r="V123" s="92">
        <f>(VLOOKUP($A122,'ADR Raw Data'!$B$6:$BE$49,'ADR Raw Data'!AE$1,FALSE))/100</f>
        <v>-5.5232192590646198E-2</v>
      </c>
      <c r="X123" s="89">
        <f>(VLOOKUP($A122,'RevPAR Raw Data'!$B$6:$BE$43,'RevPAR Raw Data'!T$1,FALSE))/100</f>
        <v>4.8581678489373302E-2</v>
      </c>
      <c r="Y123" s="90">
        <f>(VLOOKUP($A122,'RevPAR Raw Data'!$B$6:$BE$43,'RevPAR Raw Data'!U$1,FALSE))/100</f>
        <v>6.0311427195765696E-2</v>
      </c>
      <c r="Z123" s="90">
        <f>(VLOOKUP($A122,'RevPAR Raw Data'!$B$6:$BE$43,'RevPAR Raw Data'!V$1,FALSE))/100</f>
        <v>3.3337284294178204E-2</v>
      </c>
      <c r="AA123" s="90">
        <f>(VLOOKUP($A122,'RevPAR Raw Data'!$B$6:$BE$43,'RevPAR Raw Data'!W$1,FALSE))/100</f>
        <v>5.8301079427640397E-3</v>
      </c>
      <c r="AB123" s="90">
        <f>(VLOOKUP($A122,'RevPAR Raw Data'!$B$6:$BE$43,'RevPAR Raw Data'!X$1,FALSE))/100</f>
        <v>-7.2805036350217692E-2</v>
      </c>
      <c r="AC123" s="90">
        <f>(VLOOKUP($A122,'RevPAR Raw Data'!$B$6:$BE$43,'RevPAR Raw Data'!Y$1,FALSE))/100</f>
        <v>1.2194533053576101E-2</v>
      </c>
      <c r="AD123" s="91">
        <f>(VLOOKUP($A122,'RevPAR Raw Data'!$B$6:$BE$43,'RevPAR Raw Data'!AA$1,FALSE))/100</f>
        <v>-0.19034798485668802</v>
      </c>
      <c r="AE123" s="91">
        <f>(VLOOKUP($A122,'RevPAR Raw Data'!$B$6:$BE$43,'RevPAR Raw Data'!AB$1,FALSE))/100</f>
        <v>-0.29257269482863901</v>
      </c>
      <c r="AF123" s="90">
        <f>(VLOOKUP($A122,'RevPAR Raw Data'!$B$6:$BE$43,'RevPAR Raw Data'!AC$1,FALSE))/100</f>
        <v>-0.240917694011481</v>
      </c>
      <c r="AG123" s="92">
        <f>(VLOOKUP($A122,'RevPAR Raw Data'!$B$6:$BE$43,'RevPAR Raw Data'!AE$1,FALSE))/100</f>
        <v>-7.4328526754295896E-2</v>
      </c>
      <c r="AH123" s="104"/>
    </row>
    <row r="124" spans="1:34" x14ac:dyDescent="0.25">
      <c r="A124" s="134"/>
      <c r="B124" s="117"/>
      <c r="C124" s="118"/>
      <c r="D124" s="118"/>
      <c r="E124" s="118"/>
      <c r="F124" s="118"/>
      <c r="G124" s="119"/>
      <c r="H124" s="99"/>
      <c r="I124" s="99"/>
      <c r="J124" s="119"/>
      <c r="K124" s="120"/>
      <c r="M124" s="121"/>
      <c r="N124" s="122"/>
      <c r="O124" s="122"/>
      <c r="P124" s="122"/>
      <c r="Q124" s="122"/>
      <c r="R124" s="123"/>
      <c r="S124" s="122"/>
      <c r="T124" s="122"/>
      <c r="U124" s="123"/>
      <c r="V124" s="124"/>
      <c r="X124" s="121"/>
      <c r="Y124" s="122"/>
      <c r="Z124" s="122"/>
      <c r="AA124" s="122"/>
      <c r="AB124" s="122"/>
      <c r="AC124" s="123"/>
      <c r="AD124" s="122"/>
      <c r="AE124" s="122"/>
      <c r="AF124" s="123"/>
      <c r="AG124" s="124"/>
      <c r="AH124" s="104"/>
    </row>
    <row r="125" spans="1:34" x14ac:dyDescent="0.25">
      <c r="A125" s="116" t="s">
        <v>45</v>
      </c>
      <c r="B125" s="117">
        <f>(VLOOKUP($A125,'Occupancy Raw Data'!$B$8:$BE$45,'Occupancy Raw Data'!G$3,FALSE))/100</f>
        <v>0.58951456310679606</v>
      </c>
      <c r="C125" s="118">
        <f>(VLOOKUP($A125,'Occupancy Raw Data'!$B$8:$BE$45,'Occupancy Raw Data'!H$3,FALSE))/100</f>
        <v>0.68815533980582499</v>
      </c>
      <c r="D125" s="118">
        <f>(VLOOKUP($A125,'Occupancy Raw Data'!$B$8:$BE$45,'Occupancy Raw Data'!I$3,FALSE))/100</f>
        <v>0.72349514563106698</v>
      </c>
      <c r="E125" s="118">
        <f>(VLOOKUP($A125,'Occupancy Raw Data'!$B$8:$BE$45,'Occupancy Raw Data'!J$3,FALSE))/100</f>
        <v>0.72582524271844606</v>
      </c>
      <c r="F125" s="118">
        <f>(VLOOKUP($A125,'Occupancy Raw Data'!$B$8:$BE$45,'Occupancy Raw Data'!K$3,FALSE))/100</f>
        <v>0.68737864077669897</v>
      </c>
      <c r="G125" s="119">
        <f>(VLOOKUP($A125,'Occupancy Raw Data'!$B$8:$BE$45,'Occupancy Raw Data'!L$3,FALSE))/100</f>
        <v>0.68287378640776597</v>
      </c>
      <c r="H125" s="99">
        <f>(VLOOKUP($A125,'Occupancy Raw Data'!$B$8:$BE$45,'Occupancy Raw Data'!N$3,FALSE))/100</f>
        <v>0.67631067961165003</v>
      </c>
      <c r="I125" s="99">
        <f>(VLOOKUP($A125,'Occupancy Raw Data'!$B$8:$BE$45,'Occupancy Raw Data'!O$3,FALSE))/100</f>
        <v>0.62174757281553295</v>
      </c>
      <c r="J125" s="119">
        <f>(VLOOKUP($A125,'Occupancy Raw Data'!$B$8:$BE$45,'Occupancy Raw Data'!P$3,FALSE))/100</f>
        <v>0.6490291262135921</v>
      </c>
      <c r="K125" s="120">
        <f>(VLOOKUP($A125,'Occupancy Raw Data'!$B$8:$BE$45,'Occupancy Raw Data'!R$3,FALSE))/100</f>
        <v>0.67320388349514504</v>
      </c>
      <c r="M125" s="121">
        <f>VLOOKUP($A125,'ADR Raw Data'!$B$6:$BE$43,'ADR Raw Data'!G$1,FALSE)</f>
        <v>90.858715085638906</v>
      </c>
      <c r="N125" s="122">
        <f>VLOOKUP($A125,'ADR Raw Data'!$B$6:$BE$43,'ADR Raw Data'!H$1,FALSE)</f>
        <v>96.354616873589094</v>
      </c>
      <c r="O125" s="122">
        <f>VLOOKUP($A125,'ADR Raw Data'!$B$6:$BE$43,'ADR Raw Data'!I$1,FALSE)</f>
        <v>97.354320799785199</v>
      </c>
      <c r="P125" s="122">
        <f>VLOOKUP($A125,'ADR Raw Data'!$B$6:$BE$43,'ADR Raw Data'!J$1,FALSE)</f>
        <v>97.222110165863995</v>
      </c>
      <c r="Q125" s="122">
        <f>VLOOKUP($A125,'ADR Raw Data'!$B$6:$BE$43,'ADR Raw Data'!K$1,FALSE)</f>
        <v>94.621748389830501</v>
      </c>
      <c r="R125" s="123">
        <f>VLOOKUP($A125,'ADR Raw Data'!$B$6:$BE$43,'ADR Raw Data'!L$1,FALSE)</f>
        <v>95.453096997270194</v>
      </c>
      <c r="S125" s="122">
        <f>VLOOKUP($A125,'ADR Raw Data'!$B$6:$BE$43,'ADR Raw Data'!N$1,FALSE)</f>
        <v>98.466884668389298</v>
      </c>
      <c r="T125" s="122">
        <f>VLOOKUP($A125,'ADR Raw Data'!$B$6:$BE$43,'ADR Raw Data'!O$1,FALSE)</f>
        <v>95.531935165521503</v>
      </c>
      <c r="U125" s="123">
        <f>VLOOKUP($A125,'ADR Raw Data'!$B$6:$BE$43,'ADR Raw Data'!P$1,FALSE)</f>
        <v>97.061094345549705</v>
      </c>
      <c r="V125" s="124">
        <f>VLOOKUP($A125,'ADR Raw Data'!$B$6:$BE$43,'ADR Raw Data'!R$1,FALSE)</f>
        <v>95.896026754295605</v>
      </c>
      <c r="X125" s="121">
        <f>VLOOKUP($A125,'RevPAR Raw Data'!$B$6:$BE$43,'RevPAR Raw Data'!G$1,FALSE)</f>
        <v>53.562535728155297</v>
      </c>
      <c r="Y125" s="122">
        <f>VLOOKUP($A125,'RevPAR Raw Data'!$B$6:$BE$43,'RevPAR Raw Data'!H$1,FALSE)</f>
        <v>66.306944116504795</v>
      </c>
      <c r="Z125" s="122">
        <f>VLOOKUP($A125,'RevPAR Raw Data'!$B$6:$BE$43,'RevPAR Raw Data'!I$1,FALSE)</f>
        <v>70.435378504854299</v>
      </c>
      <c r="AA125" s="122">
        <f>VLOOKUP($A125,'RevPAR Raw Data'!$B$6:$BE$43,'RevPAR Raw Data'!J$1,FALSE)</f>
        <v>70.566261708737798</v>
      </c>
      <c r="AB125" s="122">
        <f>VLOOKUP($A125,'RevPAR Raw Data'!$B$6:$BE$43,'RevPAR Raw Data'!K$1,FALSE)</f>
        <v>65.040968796116502</v>
      </c>
      <c r="AC125" s="123">
        <f>VLOOKUP($A125,'RevPAR Raw Data'!$B$6:$BE$43,'RevPAR Raw Data'!L$1,FALSE)</f>
        <v>65.182417770873698</v>
      </c>
      <c r="AD125" s="122">
        <f>VLOOKUP($A125,'RevPAR Raw Data'!$B$6:$BE$43,'RevPAR Raw Data'!N$1,FALSE)</f>
        <v>66.594205689320304</v>
      </c>
      <c r="AE125" s="122">
        <f>VLOOKUP($A125,'RevPAR Raw Data'!$B$6:$BE$43,'RevPAR Raw Data'!O$1,FALSE)</f>
        <v>59.396748815533897</v>
      </c>
      <c r="AF125" s="123">
        <f>VLOOKUP($A125,'RevPAR Raw Data'!$B$6:$BE$43,'RevPAR Raw Data'!P$1,FALSE)</f>
        <v>62.995477252427101</v>
      </c>
      <c r="AG125" s="124">
        <f>VLOOKUP($A125,'RevPAR Raw Data'!$B$6:$BE$43,'RevPAR Raw Data'!R$1,FALSE)</f>
        <v>64.557577622746095</v>
      </c>
    </row>
    <row r="126" spans="1:34" x14ac:dyDescent="0.25">
      <c r="A126" s="101" t="s">
        <v>122</v>
      </c>
      <c r="B126" s="89">
        <f>(VLOOKUP($A125,'Occupancy Raw Data'!$B$8:$BE$51,'Occupancy Raw Data'!T$3,FALSE))/100</f>
        <v>-4.6217683922967899E-2</v>
      </c>
      <c r="C126" s="90">
        <f>(VLOOKUP($A125,'Occupancy Raw Data'!$B$8:$BE$51,'Occupancy Raw Data'!U$3,FALSE))/100</f>
        <v>-7.9933667317230797E-2</v>
      </c>
      <c r="D126" s="90">
        <f>(VLOOKUP($A125,'Occupancy Raw Data'!$B$8:$BE$51,'Occupancy Raw Data'!V$3,FALSE))/100</f>
        <v>-5.8951630458443899E-2</v>
      </c>
      <c r="E126" s="90">
        <f>(VLOOKUP($A125,'Occupancy Raw Data'!$B$8:$BE$51,'Occupancy Raw Data'!W$3,FALSE))/100</f>
        <v>-4.2321558697748299E-2</v>
      </c>
      <c r="F126" s="90">
        <f>(VLOOKUP($A125,'Occupancy Raw Data'!$B$8:$BE$51,'Occupancy Raw Data'!X$3,FALSE))/100</f>
        <v>-3.4489135460009201E-2</v>
      </c>
      <c r="G126" s="90">
        <f>(VLOOKUP($A125,'Occupancy Raw Data'!$B$8:$BE$51,'Occupancy Raw Data'!Y$3,FALSE))/100</f>
        <v>-5.2793826026846E-2</v>
      </c>
      <c r="H126" s="91">
        <f>(VLOOKUP($A125,'Occupancy Raw Data'!$B$8:$BE$51,'Occupancy Raw Data'!AA$3,FALSE))/100</f>
        <v>-7.6133422749234098E-2</v>
      </c>
      <c r="I126" s="91">
        <f>(VLOOKUP($A125,'Occupancy Raw Data'!$B$8:$BE$51,'Occupancy Raw Data'!AB$3,FALSE))/100</f>
        <v>-0.13528394308207101</v>
      </c>
      <c r="J126" s="90">
        <f>(VLOOKUP($A125,'Occupancy Raw Data'!$B$8:$BE$51,'Occupancy Raw Data'!AC$3,FALSE))/100</f>
        <v>-0.10544322387508799</v>
      </c>
      <c r="K126" s="92">
        <f>(VLOOKUP($A125,'Occupancy Raw Data'!$B$8:$BE$51,'Occupancy Raw Data'!AE$3,FALSE))/100</f>
        <v>-6.7904897329251104E-2</v>
      </c>
      <c r="M126" s="89">
        <f>(VLOOKUP($A125,'ADR Raw Data'!$B$6:$BE$49,'ADR Raw Data'!T$1,FALSE))/100</f>
        <v>-6.4030394014411799E-3</v>
      </c>
      <c r="N126" s="90">
        <f>(VLOOKUP($A125,'ADR Raw Data'!$B$6:$BE$49,'ADR Raw Data'!U$1,FALSE))/100</f>
        <v>-6.9134922103506703E-3</v>
      </c>
      <c r="O126" s="90">
        <f>(VLOOKUP($A125,'ADR Raw Data'!$B$6:$BE$49,'ADR Raw Data'!V$1,FALSE))/100</f>
        <v>-8.730328885248901E-3</v>
      </c>
      <c r="P126" s="90">
        <f>(VLOOKUP($A125,'ADR Raw Data'!$B$6:$BE$49,'ADR Raw Data'!W$1,FALSE))/100</f>
        <v>-5.3407475116742298E-3</v>
      </c>
      <c r="Q126" s="90">
        <f>(VLOOKUP($A125,'ADR Raw Data'!$B$6:$BE$49,'ADR Raw Data'!X$1,FALSE))/100</f>
        <v>-3.8187235243228E-2</v>
      </c>
      <c r="R126" s="90">
        <f>(VLOOKUP($A125,'ADR Raw Data'!$B$6:$BE$49,'ADR Raw Data'!Y$1,FALSE))/100</f>
        <v>-1.3300803975281501E-2</v>
      </c>
      <c r="S126" s="91">
        <f>(VLOOKUP($A125,'ADR Raw Data'!$B$6:$BE$49,'ADR Raw Data'!AA$1,FALSE))/100</f>
        <v>-4.1775192324728698E-2</v>
      </c>
      <c r="T126" s="91">
        <f>(VLOOKUP($A125,'ADR Raw Data'!$B$6:$BE$49,'ADR Raw Data'!AB$1,FALSE))/100</f>
        <v>-5.4001388454173703E-2</v>
      </c>
      <c r="U126" s="90">
        <f>(VLOOKUP($A125,'ADR Raw Data'!$B$6:$BE$49,'ADR Raw Data'!AC$1,FALSE))/100</f>
        <v>-4.73040168421286E-2</v>
      </c>
      <c r="V126" s="92">
        <f>(VLOOKUP($A125,'ADR Raw Data'!$B$6:$BE$49,'ADR Raw Data'!AE$1,FALSE))/100</f>
        <v>-2.36136197184251E-2</v>
      </c>
      <c r="X126" s="89">
        <f>(VLOOKUP($A125,'RevPAR Raw Data'!$B$6:$BE$43,'RevPAR Raw Data'!T$1,FALSE))/100</f>
        <v>-5.2324789673206897E-2</v>
      </c>
      <c r="Y126" s="90">
        <f>(VLOOKUP($A125,'RevPAR Raw Data'!$B$6:$BE$43,'RevPAR Raw Data'!U$1,FALSE))/100</f>
        <v>-8.6294538741239005E-2</v>
      </c>
      <c r="Z126" s="90">
        <f>(VLOOKUP($A125,'RevPAR Raw Data'!$B$6:$BE$43,'RevPAR Raw Data'!V$1,FALSE))/100</f>
        <v>-6.7167292221468999E-2</v>
      </c>
      <c r="AA126" s="90">
        <f>(VLOOKUP($A125,'RevPAR Raw Data'!$B$6:$BE$43,'RevPAR Raw Data'!W$1,FALSE))/100</f>
        <v>-4.7436277450117401E-2</v>
      </c>
      <c r="AB126" s="90">
        <f>(VLOOKUP($A125,'RevPAR Raw Data'!$B$6:$BE$43,'RevPAR Raw Data'!X$1,FALSE))/100</f>
        <v>-7.1359325974090296E-2</v>
      </c>
      <c r="AC126" s="90">
        <f>(VLOOKUP($A125,'RevPAR Raw Data'!$B$6:$BE$43,'RevPAR Raw Data'!Y$1,FALSE))/100</f>
        <v>-6.5392429671039393E-2</v>
      </c>
      <c r="AD126" s="91">
        <f>(VLOOKUP($A125,'RevPAR Raw Data'!$B$6:$BE$43,'RevPAR Raw Data'!AA$1,FALSE))/100</f>
        <v>-0.11472812669627301</v>
      </c>
      <c r="AE126" s="91">
        <f>(VLOOKUP($A125,'RevPAR Raw Data'!$B$6:$BE$43,'RevPAR Raw Data'!AB$1,FALSE))/100</f>
        <v>-0.18197981077425801</v>
      </c>
      <c r="AF126" s="90">
        <f>(VLOOKUP($A125,'RevPAR Raw Data'!$B$6:$BE$43,'RevPAR Raw Data'!AC$1,FALSE))/100</f>
        <v>-0.147759352679141</v>
      </c>
      <c r="AG126" s="92">
        <f>(VLOOKUP($A125,'RevPAR Raw Data'!$B$6:$BE$43,'RevPAR Raw Data'!AE$1,FALSE))/100</f>
        <v>-8.9915036625124609E-2</v>
      </c>
    </row>
    <row r="127" spans="1:34" x14ac:dyDescent="0.25">
      <c r="A127" s="139"/>
      <c r="B127" s="117"/>
      <c r="C127" s="118"/>
      <c r="D127" s="118"/>
      <c r="E127" s="118"/>
      <c r="F127" s="118"/>
      <c r="G127" s="119"/>
      <c r="H127" s="99"/>
      <c r="I127" s="99"/>
      <c r="J127" s="119"/>
      <c r="K127" s="120"/>
      <c r="M127" s="121"/>
      <c r="N127" s="122"/>
      <c r="O127" s="122"/>
      <c r="P127" s="122"/>
      <c r="Q127" s="122"/>
      <c r="R127" s="123"/>
      <c r="S127" s="122"/>
      <c r="T127" s="122"/>
      <c r="U127" s="123"/>
      <c r="V127" s="124"/>
      <c r="X127" s="121"/>
      <c r="Y127" s="122"/>
      <c r="Z127" s="122"/>
      <c r="AA127" s="122"/>
      <c r="AB127" s="122"/>
      <c r="AC127" s="123"/>
      <c r="AD127" s="122"/>
      <c r="AE127" s="122"/>
      <c r="AF127" s="123"/>
      <c r="AG127" s="124"/>
    </row>
    <row r="128" spans="1:34" x14ac:dyDescent="0.25">
      <c r="A128" s="116" t="s">
        <v>105</v>
      </c>
      <c r="B128" s="117">
        <f>(VLOOKUP($A128,'Occupancy Raw Data'!$B$8:$BE$45,'Occupancy Raw Data'!G$3,FALSE))/100</f>
        <v>0.44826435246995899</v>
      </c>
      <c r="C128" s="118">
        <f>(VLOOKUP($A128,'Occupancy Raw Data'!$B$8:$BE$45,'Occupancy Raw Data'!H$3,FALSE))/100</f>
        <v>0.75834445927903804</v>
      </c>
      <c r="D128" s="118">
        <f>(VLOOKUP($A128,'Occupancy Raw Data'!$B$8:$BE$45,'Occupancy Raw Data'!I$3,FALSE))/100</f>
        <v>0.83344459279038707</v>
      </c>
      <c r="E128" s="118">
        <f>(VLOOKUP($A128,'Occupancy Raw Data'!$B$8:$BE$45,'Occupancy Raw Data'!J$3,FALSE))/100</f>
        <v>0.79639519359145494</v>
      </c>
      <c r="F128" s="118">
        <f>(VLOOKUP($A128,'Occupancy Raw Data'!$B$8:$BE$45,'Occupancy Raw Data'!K$3,FALSE))/100</f>
        <v>0.66355140186915806</v>
      </c>
      <c r="G128" s="119">
        <f>(VLOOKUP($A128,'Occupancy Raw Data'!$B$8:$BE$45,'Occupancy Raw Data'!L$3,FALSE))/100</f>
        <v>0.7</v>
      </c>
      <c r="H128" s="99">
        <f>(VLOOKUP($A128,'Occupancy Raw Data'!$B$8:$BE$45,'Occupancy Raw Data'!N$3,FALSE))/100</f>
        <v>0.74065420560747597</v>
      </c>
      <c r="I128" s="99">
        <f>(VLOOKUP($A128,'Occupancy Raw Data'!$B$8:$BE$45,'Occupancy Raw Data'!O$3,FALSE))/100</f>
        <v>0.58978638184245602</v>
      </c>
      <c r="J128" s="119">
        <f>(VLOOKUP($A128,'Occupancy Raw Data'!$B$8:$BE$45,'Occupancy Raw Data'!P$3,FALSE))/100</f>
        <v>0.66522029372496605</v>
      </c>
      <c r="K128" s="120">
        <f>(VLOOKUP($A128,'Occupancy Raw Data'!$B$8:$BE$45,'Occupancy Raw Data'!R$3,FALSE))/100</f>
        <v>0.69006294106427601</v>
      </c>
      <c r="M128" s="121">
        <f>VLOOKUP($A128,'ADR Raw Data'!$B$6:$BE$43,'ADR Raw Data'!G$1,FALSE)</f>
        <v>169.09667907669299</v>
      </c>
      <c r="N128" s="122">
        <f>VLOOKUP($A128,'ADR Raw Data'!$B$6:$BE$43,'ADR Raw Data'!H$1,FALSE)</f>
        <v>169.55642165492901</v>
      </c>
      <c r="O128" s="122">
        <f>VLOOKUP($A128,'ADR Raw Data'!$B$6:$BE$43,'ADR Raw Data'!I$1,FALSE)</f>
        <v>184.823404084901</v>
      </c>
      <c r="P128" s="122">
        <f>VLOOKUP($A128,'ADR Raw Data'!$B$6:$BE$43,'ADR Raw Data'!J$1,FALSE)</f>
        <v>184.923403185247</v>
      </c>
      <c r="Q128" s="122">
        <f>VLOOKUP($A128,'ADR Raw Data'!$B$6:$BE$43,'ADR Raw Data'!K$1,FALSE)</f>
        <v>173.696876257545</v>
      </c>
      <c r="R128" s="123">
        <f>VLOOKUP($A128,'ADR Raw Data'!$B$6:$BE$43,'ADR Raw Data'!L$1,FALSE)</f>
        <v>177.41461949265599</v>
      </c>
      <c r="S128" s="122">
        <f>VLOOKUP($A128,'ADR Raw Data'!$B$6:$BE$43,'ADR Raw Data'!N$1,FALSE)</f>
        <v>171.230428120775</v>
      </c>
      <c r="T128" s="122">
        <f>VLOOKUP($A128,'ADR Raw Data'!$B$6:$BE$43,'ADR Raw Data'!O$1,FALSE)</f>
        <v>155.06874929258601</v>
      </c>
      <c r="U128" s="123">
        <f>VLOOKUP($A128,'ADR Raw Data'!$B$6:$BE$43,'ADR Raw Data'!P$1,FALSE)</f>
        <v>164.06593075765099</v>
      </c>
      <c r="V128" s="124">
        <f>VLOOKUP($A128,'ADR Raw Data'!$B$6:$BE$43,'ADR Raw Data'!R$1,FALSE)</f>
        <v>173.73801133222699</v>
      </c>
      <c r="X128" s="121">
        <f>VLOOKUP($A128,'RevPAR Raw Data'!$B$6:$BE$43,'RevPAR Raw Data'!G$1,FALSE)</f>
        <v>75.800013351134794</v>
      </c>
      <c r="Y128" s="122">
        <f>VLOOKUP($A128,'RevPAR Raw Data'!$B$6:$BE$43,'RevPAR Raw Data'!H$1,FALSE)</f>
        <v>128.58217289719599</v>
      </c>
      <c r="Z128" s="122">
        <f>VLOOKUP($A128,'RevPAR Raw Data'!$B$6:$BE$43,'RevPAR Raw Data'!I$1,FALSE)</f>
        <v>154.04006675567399</v>
      </c>
      <c r="AA128" s="122">
        <f>VLOOKUP($A128,'RevPAR Raw Data'!$B$6:$BE$43,'RevPAR Raw Data'!J$1,FALSE)</f>
        <v>147.27210947930499</v>
      </c>
      <c r="AB128" s="122">
        <f>VLOOKUP($A128,'RevPAR Raw Data'!$B$6:$BE$43,'RevPAR Raw Data'!K$1,FALSE)</f>
        <v>115.25680574098701</v>
      </c>
      <c r="AC128" s="123">
        <f>VLOOKUP($A128,'RevPAR Raw Data'!$B$6:$BE$43,'RevPAR Raw Data'!L$1,FALSE)</f>
        <v>124.19023364485901</v>
      </c>
      <c r="AD128" s="122">
        <f>VLOOKUP($A128,'RevPAR Raw Data'!$B$6:$BE$43,'RevPAR Raw Data'!N$1,FALSE)</f>
        <v>126.82253671562</v>
      </c>
      <c r="AE128" s="122">
        <f>VLOOKUP($A128,'RevPAR Raw Data'!$B$6:$BE$43,'RevPAR Raw Data'!O$1,FALSE)</f>
        <v>91.457436582109395</v>
      </c>
      <c r="AF128" s="123">
        <f>VLOOKUP($A128,'RevPAR Raw Data'!$B$6:$BE$43,'RevPAR Raw Data'!P$1,FALSE)</f>
        <v>109.139986648865</v>
      </c>
      <c r="AG128" s="124">
        <f>VLOOKUP($A128,'RevPAR Raw Data'!$B$6:$BE$43,'RevPAR Raw Data'!R$1,FALSE)</f>
        <v>119.890163074575</v>
      </c>
    </row>
    <row r="129" spans="1:33" x14ac:dyDescent="0.25">
      <c r="A129" s="101" t="s">
        <v>122</v>
      </c>
      <c r="B129" s="89">
        <f>(VLOOKUP($A128,'Occupancy Raw Data'!$B$8:$BE$51,'Occupancy Raw Data'!T$3,FALSE))/100</f>
        <v>5.4988216810683402E-2</v>
      </c>
      <c r="C129" s="90">
        <f>(VLOOKUP($A128,'Occupancy Raw Data'!$B$8:$BE$51,'Occupancy Raw Data'!U$3,FALSE))/100</f>
        <v>0.17476732161323599</v>
      </c>
      <c r="D129" s="90">
        <f>(VLOOKUP($A128,'Occupancy Raw Data'!$B$8:$BE$51,'Occupancy Raw Data'!V$3,FALSE))/100</f>
        <v>0.111259457053849</v>
      </c>
      <c r="E129" s="90">
        <f>(VLOOKUP($A128,'Occupancy Raw Data'!$B$8:$BE$51,'Occupancy Raw Data'!W$3,FALSE))/100</f>
        <v>0.13027001421127399</v>
      </c>
      <c r="F129" s="90">
        <f>(VLOOKUP($A128,'Occupancy Raw Data'!$B$8:$BE$51,'Occupancy Raw Data'!X$3,FALSE))/100</f>
        <v>-0.133391455972101</v>
      </c>
      <c r="G129" s="90">
        <f>(VLOOKUP($A128,'Occupancy Raw Data'!$B$8:$BE$51,'Occupancy Raw Data'!Y$3,FALSE))/100</f>
        <v>6.3596713662643203E-2</v>
      </c>
      <c r="H129" s="91">
        <f>(VLOOKUP($A128,'Occupancy Raw Data'!$B$8:$BE$51,'Occupancy Raw Data'!AA$3,FALSE))/100</f>
        <v>-0.178148148148148</v>
      </c>
      <c r="I129" s="91">
        <f>(VLOOKUP($A128,'Occupancy Raw Data'!$B$8:$BE$51,'Occupancy Raw Data'!AB$3,FALSE))/100</f>
        <v>-0.21917808219178</v>
      </c>
      <c r="J129" s="90">
        <f>(VLOOKUP($A128,'Occupancy Raw Data'!$B$8:$BE$51,'Occupancy Raw Data'!AC$3,FALSE))/100</f>
        <v>-0.19685673987507499</v>
      </c>
      <c r="K129" s="92">
        <f>(VLOOKUP($A128,'Occupancy Raw Data'!$B$8:$BE$51,'Occupancy Raw Data'!AE$3,FALSE))/100</f>
        <v>-2.36135474294966E-2</v>
      </c>
      <c r="M129" s="89">
        <f>(VLOOKUP($A128,'ADR Raw Data'!$B$6:$BE$49,'ADR Raw Data'!T$1,FALSE))/100</f>
        <v>3.9510977348275397E-2</v>
      </c>
      <c r="N129" s="90">
        <f>(VLOOKUP($A128,'ADR Raw Data'!$B$6:$BE$49,'ADR Raw Data'!U$1,FALSE))/100</f>
        <v>-3.3883820918142599E-2</v>
      </c>
      <c r="O129" s="90">
        <f>(VLOOKUP($A128,'ADR Raw Data'!$B$6:$BE$49,'ADR Raw Data'!V$1,FALSE))/100</f>
        <v>2.7802196278737799E-3</v>
      </c>
      <c r="P129" s="90">
        <f>(VLOOKUP($A128,'ADR Raw Data'!$B$6:$BE$49,'ADR Raw Data'!W$1,FALSE))/100</f>
        <v>-3.2200249765794504E-2</v>
      </c>
      <c r="Q129" s="90">
        <f>(VLOOKUP($A128,'ADR Raw Data'!$B$6:$BE$49,'ADR Raw Data'!X$1,FALSE))/100</f>
        <v>-8.3714325147317789E-2</v>
      </c>
      <c r="R129" s="90">
        <f>(VLOOKUP($A128,'ADR Raw Data'!$B$6:$BE$49,'ADR Raw Data'!Y$1,FALSE))/100</f>
        <v>-2.7652862362339898E-2</v>
      </c>
      <c r="S129" s="91">
        <f>(VLOOKUP($A128,'ADR Raw Data'!$B$6:$BE$49,'ADR Raw Data'!AA$1,FALSE))/100</f>
        <v>-0.196793896791184</v>
      </c>
      <c r="T129" s="91">
        <f>(VLOOKUP($A128,'ADR Raw Data'!$B$6:$BE$49,'ADR Raw Data'!AB$1,FALSE))/100</f>
        <v>-0.25544242606652701</v>
      </c>
      <c r="U129" s="90">
        <f>(VLOOKUP($A128,'ADR Raw Data'!$B$6:$BE$49,'ADR Raw Data'!AC$1,FALSE))/100</f>
        <v>-0.222226268080192</v>
      </c>
      <c r="V129" s="92">
        <f>(VLOOKUP($A128,'ADR Raw Data'!$B$6:$BE$49,'ADR Raw Data'!AE$1,FALSE))/100</f>
        <v>-9.5102097889295203E-2</v>
      </c>
      <c r="X129" s="89">
        <f>(VLOOKUP($A128,'RevPAR Raw Data'!$B$6:$BE$43,'RevPAR Raw Data'!T$1,FALSE))/100</f>
        <v>9.6671832347787798E-2</v>
      </c>
      <c r="Y129" s="90">
        <f>(VLOOKUP($A128,'RevPAR Raw Data'!$B$6:$BE$43,'RevPAR Raw Data'!U$1,FALSE))/100</f>
        <v>0.134961716067207</v>
      </c>
      <c r="Z129" s="90">
        <f>(VLOOKUP($A128,'RevPAR Raw Data'!$B$6:$BE$43,'RevPAR Raw Data'!V$1,FALSE))/100</f>
        <v>0.11434900240801101</v>
      </c>
      <c r="AA129" s="90">
        <f>(VLOOKUP($A128,'RevPAR Raw Data'!$B$6:$BE$43,'RevPAR Raw Data'!W$1,FALSE))/100</f>
        <v>9.3875037450882992E-2</v>
      </c>
      <c r="AB129" s="90">
        <f>(VLOOKUP($A128,'RevPAR Raw Data'!$B$6:$BE$43,'RevPAR Raw Data'!X$1,FALSE))/100</f>
        <v>-0.20593900540229601</v>
      </c>
      <c r="AC129" s="90">
        <f>(VLOOKUP($A128,'RevPAR Raw Data'!$B$6:$BE$43,'RevPAR Raw Data'!Y$1,FALSE))/100</f>
        <v>3.4185220130693098E-2</v>
      </c>
      <c r="AD129" s="91">
        <f>(VLOOKUP($A128,'RevPAR Raw Data'!$B$6:$BE$43,'RevPAR Raw Data'!AA$1,FALSE))/100</f>
        <v>-0.33988357665912505</v>
      </c>
      <c r="AE129" s="91">
        <f>(VLOOKUP($A128,'RevPAR Raw Data'!$B$6:$BE$43,'RevPAR Raw Data'!AB$1,FALSE))/100</f>
        <v>-0.41863312720263002</v>
      </c>
      <c r="AF129" s="90">
        <f>(VLOOKUP($A128,'RevPAR Raw Data'!$B$6:$BE$43,'RevPAR Raw Data'!AC$1,FALSE))/100</f>
        <v>-0.37533626930639596</v>
      </c>
      <c r="AG129" s="92">
        <f>(VLOOKUP($A128,'RevPAR Raw Data'!$B$6:$BE$43,'RevPAR Raw Data'!AE$1,FALSE))/100</f>
        <v>-0.116469947419638</v>
      </c>
    </row>
    <row r="130" spans="1:33" x14ac:dyDescent="0.25">
      <c r="A130" s="139"/>
      <c r="B130" s="117"/>
      <c r="C130" s="118"/>
      <c r="D130" s="118"/>
      <c r="E130" s="118"/>
      <c r="F130" s="118"/>
      <c r="G130" s="119"/>
      <c r="H130" s="99"/>
      <c r="I130" s="99"/>
      <c r="J130" s="119"/>
      <c r="K130" s="120"/>
      <c r="M130" s="121"/>
      <c r="N130" s="122"/>
      <c r="O130" s="122"/>
      <c r="P130" s="122"/>
      <c r="Q130" s="122"/>
      <c r="R130" s="123"/>
      <c r="S130" s="122"/>
      <c r="T130" s="122"/>
      <c r="U130" s="123"/>
      <c r="V130" s="124"/>
      <c r="X130" s="121"/>
      <c r="Y130" s="122"/>
      <c r="Z130" s="122"/>
      <c r="AA130" s="122"/>
      <c r="AB130" s="122"/>
      <c r="AC130" s="123"/>
      <c r="AD130" s="122"/>
      <c r="AE130" s="122"/>
      <c r="AF130" s="123"/>
      <c r="AG130" s="124"/>
    </row>
    <row r="131" spans="1:33" x14ac:dyDescent="0.25">
      <c r="A131" s="116" t="s">
        <v>90</v>
      </c>
      <c r="B131" s="117">
        <f>(VLOOKUP($A131,'Occupancy Raw Data'!$B$8:$BE$45,'Occupancy Raw Data'!G$3,FALSE))/100</f>
        <v>0.50492893168271402</v>
      </c>
      <c r="C131" s="118">
        <f>(VLOOKUP($A131,'Occupancy Raw Data'!$B$8:$BE$45,'Occupancy Raw Data'!H$3,FALSE))/100</f>
        <v>0.63801008711600093</v>
      </c>
      <c r="D131" s="118">
        <f>(VLOOKUP($A131,'Occupancy Raw Data'!$B$8:$BE$45,'Occupancy Raw Data'!I$3,FALSE))/100</f>
        <v>0.71274644658413489</v>
      </c>
      <c r="E131" s="118">
        <f>(VLOOKUP($A131,'Occupancy Raw Data'!$B$8:$BE$45,'Occupancy Raw Data'!J$3,FALSE))/100</f>
        <v>0.701169188445667</v>
      </c>
      <c r="F131" s="118">
        <f>(VLOOKUP($A131,'Occupancy Raw Data'!$B$8:$BE$45,'Occupancy Raw Data'!K$3,FALSE))/100</f>
        <v>0.62780834479596503</v>
      </c>
      <c r="G131" s="119">
        <f>(VLOOKUP($A131,'Occupancy Raw Data'!$B$8:$BE$45,'Occupancy Raw Data'!L$3,FALSE))/100</f>
        <v>0.63693259972489602</v>
      </c>
      <c r="H131" s="99">
        <f>(VLOOKUP($A131,'Occupancy Raw Data'!$B$8:$BE$45,'Occupancy Raw Data'!N$3,FALSE))/100</f>
        <v>0.69096744612562999</v>
      </c>
      <c r="I131" s="99">
        <f>(VLOOKUP($A131,'Occupancy Raw Data'!$B$8:$BE$45,'Occupancy Raw Data'!O$3,FALSE))/100</f>
        <v>0.60018340210912402</v>
      </c>
      <c r="J131" s="119">
        <f>(VLOOKUP($A131,'Occupancy Raw Data'!$B$8:$BE$45,'Occupancy Raw Data'!P$3,FALSE))/100</f>
        <v>0.64557542411737701</v>
      </c>
      <c r="K131" s="120">
        <f>(VLOOKUP($A131,'Occupancy Raw Data'!$B$8:$BE$45,'Occupancy Raw Data'!R$3,FALSE))/100</f>
        <v>0.63940197812274802</v>
      </c>
      <c r="M131" s="121">
        <f>VLOOKUP($A131,'ADR Raw Data'!$B$6:$BE$43,'ADR Raw Data'!G$1,FALSE)</f>
        <v>95.004424517593606</v>
      </c>
      <c r="N131" s="122">
        <f>VLOOKUP($A131,'ADR Raw Data'!$B$6:$BE$43,'ADR Raw Data'!H$1,FALSE)</f>
        <v>105.395512037369</v>
      </c>
      <c r="O131" s="122">
        <f>VLOOKUP($A131,'ADR Raw Data'!$B$6:$BE$43,'ADR Raw Data'!I$1,FALSE)</f>
        <v>111.084282727565</v>
      </c>
      <c r="P131" s="122">
        <f>VLOOKUP($A131,'ADR Raw Data'!$B$6:$BE$43,'ADR Raw Data'!J$1,FALSE)</f>
        <v>110.108373385646</v>
      </c>
      <c r="Q131" s="122">
        <f>VLOOKUP($A131,'ADR Raw Data'!$B$6:$BE$43,'ADR Raw Data'!K$1,FALSE)</f>
        <v>101.398092021179</v>
      </c>
      <c r="R131" s="123">
        <f>VLOOKUP($A131,'ADR Raw Data'!$B$6:$BE$43,'ADR Raw Data'!L$1,FALSE)</f>
        <v>105.270786092214</v>
      </c>
      <c r="S131" s="122">
        <f>VLOOKUP($A131,'ADR Raw Data'!$B$6:$BE$43,'ADR Raw Data'!N$1,FALSE)</f>
        <v>109.579238553417</v>
      </c>
      <c r="T131" s="122">
        <f>VLOOKUP($A131,'ADR Raw Data'!$B$6:$BE$43,'ADR Raw Data'!O$1,FALSE)</f>
        <v>104.505150878533</v>
      </c>
      <c r="U131" s="123">
        <f>VLOOKUP($A131,'ADR Raw Data'!$B$6:$BE$43,'ADR Raw Data'!P$1,FALSE)</f>
        <v>107.220580610795</v>
      </c>
      <c r="V131" s="124">
        <f>VLOOKUP($A131,'ADR Raw Data'!$B$6:$BE$43,'ADR Raw Data'!R$1,FALSE)</f>
        <v>105.83324890516499</v>
      </c>
      <c r="X131" s="121">
        <f>VLOOKUP($A131,'RevPAR Raw Data'!$B$6:$BE$43,'RevPAR Raw Data'!G$1,FALSE)</f>
        <v>47.970482576799597</v>
      </c>
      <c r="Y131" s="122">
        <f>VLOOKUP($A131,'RevPAR Raw Data'!$B$6:$BE$43,'RevPAR Raw Data'!H$1,FALSE)</f>
        <v>67.243399816597801</v>
      </c>
      <c r="Z131" s="122">
        <f>VLOOKUP($A131,'RevPAR Raw Data'!$B$6:$BE$43,'RevPAR Raw Data'!I$1,FALSE)</f>
        <v>79.174927785419499</v>
      </c>
      <c r="AA131" s="122">
        <f>VLOOKUP($A131,'RevPAR Raw Data'!$B$6:$BE$43,'RevPAR Raw Data'!J$1,FALSE)</f>
        <v>77.2045988078862</v>
      </c>
      <c r="AB131" s="122">
        <f>VLOOKUP($A131,'RevPAR Raw Data'!$B$6:$BE$43,'RevPAR Raw Data'!K$1,FALSE)</f>
        <v>63.658568317285599</v>
      </c>
      <c r="AC131" s="123">
        <f>VLOOKUP($A131,'RevPAR Raw Data'!$B$6:$BE$43,'RevPAR Raw Data'!L$1,FALSE)</f>
        <v>67.050395460797702</v>
      </c>
      <c r="AD131" s="122">
        <f>VLOOKUP($A131,'RevPAR Raw Data'!$B$6:$BE$43,'RevPAR Raw Data'!N$1,FALSE)</f>
        <v>75.715686611646007</v>
      </c>
      <c r="AE131" s="122">
        <f>VLOOKUP($A131,'RevPAR Raw Data'!$B$6:$BE$43,'RevPAR Raw Data'!O$1,FALSE)</f>
        <v>62.722256992205402</v>
      </c>
      <c r="AF131" s="123">
        <f>VLOOKUP($A131,'RevPAR Raw Data'!$B$6:$BE$43,'RevPAR Raw Data'!P$1,FALSE)</f>
        <v>69.218971801925704</v>
      </c>
      <c r="AG131" s="124">
        <f>VLOOKUP($A131,'RevPAR Raw Data'!$B$6:$BE$43,'RevPAR Raw Data'!R$1,FALSE)</f>
        <v>67.669988701120005</v>
      </c>
    </row>
    <row r="132" spans="1:33" x14ac:dyDescent="0.25">
      <c r="A132" s="101" t="s">
        <v>122</v>
      </c>
      <c r="B132" s="89">
        <f>(VLOOKUP($A131,'Occupancy Raw Data'!$B$8:$BE$51,'Occupancy Raw Data'!T$3,FALSE))/100</f>
        <v>0.189648578354631</v>
      </c>
      <c r="C132" s="90">
        <f>(VLOOKUP($A131,'Occupancy Raw Data'!$B$8:$BE$51,'Occupancy Raw Data'!U$3,FALSE))/100</f>
        <v>0.11034830967041501</v>
      </c>
      <c r="D132" s="90">
        <f>(VLOOKUP($A131,'Occupancy Raw Data'!$B$8:$BE$51,'Occupancy Raw Data'!V$3,FALSE))/100</f>
        <v>4.3789834863889106E-2</v>
      </c>
      <c r="E132" s="90">
        <f>(VLOOKUP($A131,'Occupancy Raw Data'!$B$8:$BE$51,'Occupancy Raw Data'!W$3,FALSE))/100</f>
        <v>2.5032020481512599E-2</v>
      </c>
      <c r="F132" s="90">
        <f>(VLOOKUP($A131,'Occupancy Raw Data'!$B$8:$BE$51,'Occupancy Raw Data'!X$3,FALSE))/100</f>
        <v>3.2373896104625398E-2</v>
      </c>
      <c r="G132" s="90">
        <f>(VLOOKUP($A131,'Occupancy Raw Data'!$B$8:$BE$51,'Occupancy Raw Data'!Y$3,FALSE))/100</f>
        <v>7.0816561663847408E-2</v>
      </c>
      <c r="H132" s="91">
        <f>(VLOOKUP($A131,'Occupancy Raw Data'!$B$8:$BE$51,'Occupancy Raw Data'!AA$3,FALSE))/100</f>
        <v>-4.5850527281063702E-2</v>
      </c>
      <c r="I132" s="91">
        <f>(VLOOKUP($A131,'Occupancy Raw Data'!$B$8:$BE$51,'Occupancy Raw Data'!AB$3,FALSE))/100</f>
        <v>-0.197054542083518</v>
      </c>
      <c r="J132" s="90">
        <f>(VLOOKUP($A131,'Occupancy Raw Data'!$B$8:$BE$51,'Occupancy Raw Data'!AC$3,FALSE))/100</f>
        <v>-0.122649823615828</v>
      </c>
      <c r="K132" s="92">
        <f>(VLOOKUP($A131,'Occupancy Raw Data'!$B$8:$BE$51,'Occupancy Raw Data'!AE$3,FALSE))/100</f>
        <v>6.7738869712020804E-3</v>
      </c>
      <c r="M132" s="89">
        <f>(VLOOKUP($A131,'ADR Raw Data'!$B$6:$BE$49,'ADR Raw Data'!T$1,FALSE))/100</f>
        <v>-1.8219886330000899E-2</v>
      </c>
      <c r="N132" s="90">
        <f>(VLOOKUP($A131,'ADR Raw Data'!$B$6:$BE$49,'ADR Raw Data'!U$1,FALSE))/100</f>
        <v>-3.1866475644513098E-3</v>
      </c>
      <c r="O132" s="90">
        <f>(VLOOKUP($A131,'ADR Raw Data'!$B$6:$BE$49,'ADR Raw Data'!V$1,FALSE))/100</f>
        <v>-4.3356399128080094E-3</v>
      </c>
      <c r="P132" s="90">
        <f>(VLOOKUP($A131,'ADR Raw Data'!$B$6:$BE$49,'ADR Raw Data'!W$1,FALSE))/100</f>
        <v>-2.4115358678935397E-2</v>
      </c>
      <c r="Q132" s="90">
        <f>(VLOOKUP($A131,'ADR Raw Data'!$B$6:$BE$49,'ADR Raw Data'!X$1,FALSE))/100</f>
        <v>-4.55799088037106E-2</v>
      </c>
      <c r="R132" s="90">
        <f>(VLOOKUP($A131,'ADR Raw Data'!$B$6:$BE$49,'ADR Raw Data'!Y$1,FALSE))/100</f>
        <v>-2.10017280798145E-2</v>
      </c>
      <c r="S132" s="91">
        <f>(VLOOKUP($A131,'ADR Raw Data'!$B$6:$BE$49,'ADR Raw Data'!AA$1,FALSE))/100</f>
        <v>-8.9311979650466403E-2</v>
      </c>
      <c r="T132" s="91">
        <f>(VLOOKUP($A131,'ADR Raw Data'!$B$6:$BE$49,'ADR Raw Data'!AB$1,FALSE))/100</f>
        <v>-0.14007712887734</v>
      </c>
      <c r="U132" s="90">
        <f>(VLOOKUP($A131,'ADR Raw Data'!$B$6:$BE$49,'ADR Raw Data'!AC$1,FALSE))/100</f>
        <v>-0.113415454542552</v>
      </c>
      <c r="V132" s="92">
        <f>(VLOOKUP($A131,'ADR Raw Data'!$B$6:$BE$49,'ADR Raw Data'!AE$1,FALSE))/100</f>
        <v>-5.4784820816041704E-2</v>
      </c>
      <c r="X132" s="89">
        <f>(VLOOKUP($A131,'RevPAR Raw Data'!$B$6:$BE$43,'RevPAR Raw Data'!T$1,FALSE))/100</f>
        <v>0.16797331648436301</v>
      </c>
      <c r="Y132" s="90">
        <f>(VLOOKUP($A131,'RevPAR Raw Data'!$B$6:$BE$43,'RevPAR Raw Data'!U$1,FALSE))/100</f>
        <v>0.106810020933712</v>
      </c>
      <c r="Z132" s="90">
        <f>(VLOOKUP($A131,'RevPAR Raw Data'!$B$6:$BE$43,'RevPAR Raw Data'!V$1,FALSE))/100</f>
        <v>3.9264337995269898E-2</v>
      </c>
      <c r="AA132" s="90">
        <f>(VLOOKUP($A131,'RevPAR Raw Data'!$B$6:$BE$43,'RevPAR Raw Data'!W$1,FALSE))/100</f>
        <v>3.1300565020708201E-4</v>
      </c>
      <c r="AB132" s="90">
        <f>(VLOOKUP($A131,'RevPAR Raw Data'!$B$6:$BE$43,'RevPAR Raw Data'!X$1,FALSE))/100</f>
        <v>-1.4681611931154801E-2</v>
      </c>
      <c r="AC132" s="90">
        <f>(VLOOKUP($A131,'RevPAR Raw Data'!$B$6:$BE$43,'RevPAR Raw Data'!Y$1,FALSE))/100</f>
        <v>4.8327563412421198E-2</v>
      </c>
      <c r="AD132" s="91">
        <f>(VLOOKUP($A131,'RevPAR Raw Data'!$B$6:$BE$43,'RevPAR Raw Data'!AA$1,FALSE))/100</f>
        <v>-0.13106750557204</v>
      </c>
      <c r="AE132" s="91">
        <f>(VLOOKUP($A131,'RevPAR Raw Data'!$B$6:$BE$43,'RevPAR Raw Data'!AB$1,FALSE))/100</f>
        <v>-0.30952883647356</v>
      </c>
      <c r="AF132" s="90">
        <f>(VLOOKUP($A131,'RevPAR Raw Data'!$B$6:$BE$43,'RevPAR Raw Data'!AC$1,FALSE))/100</f>
        <v>-0.222154892663428</v>
      </c>
      <c r="AG132" s="92">
        <f>(VLOOKUP($A131,'RevPAR Raw Data'!$B$6:$BE$43,'RevPAR Raw Data'!AE$1,FALSE))/100</f>
        <v>-4.83820400287851E-2</v>
      </c>
    </row>
    <row r="133" spans="1:33" x14ac:dyDescent="0.25">
      <c r="A133" s="139"/>
      <c r="B133" s="117"/>
      <c r="C133" s="118"/>
      <c r="D133" s="118"/>
      <c r="E133" s="118"/>
      <c r="F133" s="118"/>
      <c r="G133" s="119"/>
      <c r="H133" s="99"/>
      <c r="I133" s="99"/>
      <c r="J133" s="119"/>
      <c r="K133" s="120"/>
      <c r="M133" s="121"/>
      <c r="N133" s="122"/>
      <c r="O133" s="122"/>
      <c r="P133" s="122"/>
      <c r="Q133" s="122"/>
      <c r="R133" s="123"/>
      <c r="S133" s="122"/>
      <c r="T133" s="122"/>
      <c r="U133" s="123"/>
      <c r="V133" s="124"/>
      <c r="X133" s="121"/>
      <c r="Y133" s="122"/>
      <c r="Z133" s="122"/>
      <c r="AA133" s="122"/>
      <c r="AB133" s="122"/>
      <c r="AC133" s="123"/>
      <c r="AD133" s="122"/>
      <c r="AE133" s="122"/>
      <c r="AF133" s="123"/>
      <c r="AG133" s="124"/>
    </row>
    <row r="134" spans="1:33" x14ac:dyDescent="0.25">
      <c r="A134" s="116" t="s">
        <v>44</v>
      </c>
      <c r="B134" s="117">
        <f>(VLOOKUP($A134,'Occupancy Raw Data'!$B$8:$BE$45,'Occupancy Raw Data'!G$3,FALSE))/100</f>
        <v>0.483200455580865</v>
      </c>
      <c r="C134" s="118">
        <f>(VLOOKUP($A134,'Occupancy Raw Data'!$B$8:$BE$45,'Occupancy Raw Data'!H$3,FALSE))/100</f>
        <v>0.61987471526195792</v>
      </c>
      <c r="D134" s="118">
        <f>(VLOOKUP($A134,'Occupancy Raw Data'!$B$8:$BE$45,'Occupancy Raw Data'!I$3,FALSE))/100</f>
        <v>0.64550113895216399</v>
      </c>
      <c r="E134" s="118">
        <f>(VLOOKUP($A134,'Occupancy Raw Data'!$B$8:$BE$45,'Occupancy Raw Data'!J$3,FALSE))/100</f>
        <v>0.62927107061503396</v>
      </c>
      <c r="F134" s="118">
        <f>(VLOOKUP($A134,'Occupancy Raw Data'!$B$8:$BE$45,'Occupancy Raw Data'!K$3,FALSE))/100</f>
        <v>0.60990888382687902</v>
      </c>
      <c r="G134" s="119">
        <f>(VLOOKUP($A134,'Occupancy Raw Data'!$B$8:$BE$45,'Occupancy Raw Data'!L$3,FALSE))/100</f>
        <v>0.59755125284737998</v>
      </c>
      <c r="H134" s="99">
        <f>(VLOOKUP($A134,'Occupancy Raw Data'!$B$8:$BE$45,'Occupancy Raw Data'!N$3,FALSE))/100</f>
        <v>0.61474943052391706</v>
      </c>
      <c r="I134" s="99">
        <f>(VLOOKUP($A134,'Occupancy Raw Data'!$B$8:$BE$45,'Occupancy Raw Data'!O$3,FALSE))/100</f>
        <v>0.64379271070615007</v>
      </c>
      <c r="J134" s="119">
        <f>(VLOOKUP($A134,'Occupancy Raw Data'!$B$8:$BE$45,'Occupancy Raw Data'!P$3,FALSE))/100</f>
        <v>0.62927107061503396</v>
      </c>
      <c r="K134" s="120">
        <f>(VLOOKUP($A134,'Occupancy Raw Data'!$B$8:$BE$45,'Occupancy Raw Data'!R$3,FALSE))/100</f>
        <v>0.60661405792385203</v>
      </c>
      <c r="M134" s="121">
        <f>VLOOKUP($A134,'ADR Raw Data'!$B$6:$BE$43,'ADR Raw Data'!G$1,FALSE)</f>
        <v>82.204236652916904</v>
      </c>
      <c r="N134" s="122">
        <f>VLOOKUP($A134,'ADR Raw Data'!$B$6:$BE$43,'ADR Raw Data'!H$1,FALSE)</f>
        <v>90.336741157556204</v>
      </c>
      <c r="O134" s="122">
        <f>VLOOKUP($A134,'ADR Raw Data'!$B$6:$BE$43,'ADR Raw Data'!I$1,FALSE)</f>
        <v>91.016446669607404</v>
      </c>
      <c r="P134" s="122">
        <f>VLOOKUP($A134,'ADR Raw Data'!$B$6:$BE$43,'ADR Raw Data'!J$1,FALSE)</f>
        <v>88.418943891402705</v>
      </c>
      <c r="Q134" s="122">
        <f>VLOOKUP($A134,'ADR Raw Data'!$B$6:$BE$43,'ADR Raw Data'!K$1,FALSE)</f>
        <v>85.100766713352002</v>
      </c>
      <c r="R134" s="123">
        <f>VLOOKUP($A134,'ADR Raw Data'!$B$6:$BE$43,'ADR Raw Data'!L$1,FALSE)</f>
        <v>87.695574954731697</v>
      </c>
      <c r="S134" s="122">
        <f>VLOOKUP($A134,'ADR Raw Data'!$B$6:$BE$43,'ADR Raw Data'!N$1,FALSE)</f>
        <v>94.442229597035606</v>
      </c>
      <c r="T134" s="122">
        <f>VLOOKUP($A134,'ADR Raw Data'!$B$6:$BE$43,'ADR Raw Data'!O$1,FALSE)</f>
        <v>96.468046085802698</v>
      </c>
      <c r="U134" s="123">
        <f>VLOOKUP($A134,'ADR Raw Data'!$B$6:$BE$43,'ADR Raw Data'!P$1,FALSE)</f>
        <v>95.478512647058807</v>
      </c>
      <c r="V134" s="124">
        <f>VLOOKUP($A134,'ADR Raw Data'!$B$6:$BE$43,'ADR Raw Data'!R$1,FALSE)</f>
        <v>90.002326419902005</v>
      </c>
      <c r="X134" s="121">
        <f>VLOOKUP($A134,'RevPAR Raw Data'!$B$6:$BE$43,'RevPAR Raw Data'!G$1,FALSE)</f>
        <v>39.721124601366697</v>
      </c>
      <c r="Y134" s="122">
        <f>VLOOKUP($A134,'RevPAR Raw Data'!$B$6:$BE$43,'RevPAR Raw Data'!H$1,FALSE)</f>
        <v>55.997461702733403</v>
      </c>
      <c r="Z134" s="122">
        <f>VLOOKUP($A134,'RevPAR Raw Data'!$B$6:$BE$43,'RevPAR Raw Data'!I$1,FALSE)</f>
        <v>58.751219988610401</v>
      </c>
      <c r="AA134" s="122">
        <f>VLOOKUP($A134,'RevPAR Raw Data'!$B$6:$BE$43,'RevPAR Raw Data'!J$1,FALSE)</f>
        <v>55.639483485193601</v>
      </c>
      <c r="AB134" s="122">
        <f>VLOOKUP($A134,'RevPAR Raw Data'!$B$6:$BE$43,'RevPAR Raw Data'!K$1,FALSE)</f>
        <v>51.903713638952098</v>
      </c>
      <c r="AC134" s="123">
        <f>VLOOKUP($A134,'RevPAR Raw Data'!$B$6:$BE$43,'RevPAR Raw Data'!L$1,FALSE)</f>
        <v>52.402600683371197</v>
      </c>
      <c r="AD134" s="122">
        <f>VLOOKUP($A134,'RevPAR Raw Data'!$B$6:$BE$43,'RevPAR Raw Data'!N$1,FALSE)</f>
        <v>58.058306862186697</v>
      </c>
      <c r="AE134" s="122">
        <f>VLOOKUP($A134,'RevPAR Raw Data'!$B$6:$BE$43,'RevPAR Raw Data'!O$1,FALSE)</f>
        <v>62.1054248861047</v>
      </c>
      <c r="AF134" s="123">
        <f>VLOOKUP($A134,'RevPAR Raw Data'!$B$6:$BE$43,'RevPAR Raw Data'!P$1,FALSE)</f>
        <v>60.081865874145699</v>
      </c>
      <c r="AG134" s="124">
        <f>VLOOKUP($A134,'RevPAR Raw Data'!$B$6:$BE$43,'RevPAR Raw Data'!R$1,FALSE)</f>
        <v>54.596676452163997</v>
      </c>
    </row>
    <row r="135" spans="1:33" ht="16" thickBot="1" x14ac:dyDescent="0.3">
      <c r="A135" s="105" t="s">
        <v>122</v>
      </c>
      <c r="B135" s="95">
        <f>(VLOOKUP($A134,'Occupancy Raw Data'!$B$8:$BE$51,'Occupancy Raw Data'!T$3,FALSE))/100</f>
        <v>-4.2865200225606304E-2</v>
      </c>
      <c r="C135" s="96">
        <f>(VLOOKUP($A134,'Occupancy Raw Data'!$B$8:$BE$51,'Occupancy Raw Data'!U$3,FALSE))/100</f>
        <v>4.6131667467563607E-2</v>
      </c>
      <c r="D135" s="96">
        <f>(VLOOKUP($A134,'Occupancy Raw Data'!$B$8:$BE$51,'Occupancy Raw Data'!V$3,FALSE))/100</f>
        <v>3.1861629494765502E-2</v>
      </c>
      <c r="E135" s="96">
        <f>(VLOOKUP($A134,'Occupancy Raw Data'!$B$8:$BE$51,'Occupancy Raw Data'!W$3,FALSE))/100</f>
        <v>3.9510818438381896E-2</v>
      </c>
      <c r="F135" s="96">
        <f>(VLOOKUP($A134,'Occupancy Raw Data'!$B$8:$BE$51,'Occupancy Raw Data'!X$3,FALSE))/100</f>
        <v>4.1828793774319001E-2</v>
      </c>
      <c r="G135" s="96">
        <f>(VLOOKUP($A134,'Occupancy Raw Data'!$B$8:$BE$51,'Occupancy Raw Data'!Y$3,FALSE))/100</f>
        <v>2.54079937457246E-2</v>
      </c>
      <c r="H135" s="97">
        <f>(VLOOKUP($A134,'Occupancy Raw Data'!$B$8:$BE$51,'Occupancy Raw Data'!AA$3,FALSE))/100</f>
        <v>-0.103032820938928</v>
      </c>
      <c r="I135" s="97">
        <f>(VLOOKUP($A134,'Occupancy Raw Data'!$B$8:$BE$51,'Occupancy Raw Data'!AB$3,FALSE))/100</f>
        <v>-9.5238095238095205E-2</v>
      </c>
      <c r="J135" s="96">
        <f>(VLOOKUP($A134,'Occupancy Raw Data'!$B$8:$BE$51,'Occupancy Raw Data'!AC$3,FALSE))/100</f>
        <v>-9.9062372604973511E-2</v>
      </c>
      <c r="K135" s="98">
        <f>(VLOOKUP($A134,'Occupancy Raw Data'!$B$8:$BE$51,'Occupancy Raw Data'!AE$3,FALSE))/100</f>
        <v>-1.49283308012418E-2</v>
      </c>
      <c r="M135" s="95">
        <f>(VLOOKUP($A134,'ADR Raw Data'!$B$6:$BE$49,'ADR Raw Data'!T$1,FALSE))/100</f>
        <v>-8.7248708160586788E-2</v>
      </c>
      <c r="N135" s="96">
        <f>(VLOOKUP($A134,'ADR Raw Data'!$B$6:$BE$49,'ADR Raw Data'!U$1,FALSE))/100</f>
        <v>4.5292847868009601E-3</v>
      </c>
      <c r="O135" s="96">
        <f>(VLOOKUP($A134,'ADR Raw Data'!$B$6:$BE$49,'ADR Raw Data'!V$1,FALSE))/100</f>
        <v>-8.1758748928353105E-3</v>
      </c>
      <c r="P135" s="96">
        <f>(VLOOKUP($A134,'ADR Raw Data'!$B$6:$BE$49,'ADR Raw Data'!W$1,FALSE))/100</f>
        <v>-1.83851526661005E-2</v>
      </c>
      <c r="Q135" s="96">
        <f>(VLOOKUP($A134,'ADR Raw Data'!$B$6:$BE$49,'ADR Raw Data'!X$1,FALSE))/100</f>
        <v>-1.19253624222502E-2</v>
      </c>
      <c r="R135" s="96">
        <f>(VLOOKUP($A134,'ADR Raw Data'!$B$6:$BE$49,'ADR Raw Data'!Y$1,FALSE))/100</f>
        <v>-2.14000364402607E-2</v>
      </c>
      <c r="S135" s="97">
        <f>(VLOOKUP($A134,'ADR Raw Data'!$B$6:$BE$49,'ADR Raw Data'!AA$1,FALSE))/100</f>
        <v>-6.6208045180200098E-2</v>
      </c>
      <c r="T135" s="97">
        <f>(VLOOKUP($A134,'ADR Raw Data'!$B$6:$BE$49,'ADR Raw Data'!AB$1,FALSE))/100</f>
        <v>-6.4244747633853891E-2</v>
      </c>
      <c r="U135" s="96">
        <f>(VLOOKUP($A134,'ADR Raw Data'!$B$6:$BE$49,'ADR Raw Data'!AC$1,FALSE))/100</f>
        <v>-6.5155719979844595E-2</v>
      </c>
      <c r="V135" s="98">
        <f>(VLOOKUP($A134,'ADR Raw Data'!$B$6:$BE$49,'ADR Raw Data'!AE$1,FALSE))/100</f>
        <v>-3.9160427694361399E-2</v>
      </c>
      <c r="X135" s="95">
        <f>(VLOOKUP($A134,'RevPAR Raw Data'!$B$6:$BE$43,'RevPAR Raw Data'!T$1,FALSE))/100</f>
        <v>-0.126373975041464</v>
      </c>
      <c r="Y135" s="96">
        <f>(VLOOKUP($A134,'RevPAR Raw Data'!$B$6:$BE$43,'RevPAR Raw Data'!U$1,FALSE))/100</f>
        <v>5.0869895714015199E-2</v>
      </c>
      <c r="Z135" s="96">
        <f>(VLOOKUP($A134,'RevPAR Raw Data'!$B$6:$BE$43,'RevPAR Raw Data'!V$1,FALSE))/100</f>
        <v>2.3425257905299101E-2</v>
      </c>
      <c r="AA135" s="96">
        <f>(VLOOKUP($A134,'RevPAR Raw Data'!$B$6:$BE$43,'RevPAR Raw Data'!W$1,FALSE))/100</f>
        <v>2.03992533433291E-2</v>
      </c>
      <c r="AB135" s="96">
        <f>(VLOOKUP($A134,'RevPAR Raw Data'!$B$6:$BE$43,'RevPAR Raw Data'!X$1,FALSE))/100</f>
        <v>2.94046078266244E-2</v>
      </c>
      <c r="AC135" s="96">
        <f>(VLOOKUP($A134,'RevPAR Raw Data'!$B$6:$BE$43,'RevPAR Raw Data'!Y$1,FALSE))/100</f>
        <v>3.4642253134314197E-3</v>
      </c>
      <c r="AD135" s="97">
        <f>(VLOOKUP($A134,'RevPAR Raw Data'!$B$6:$BE$43,'RevPAR Raw Data'!AA$1,FALSE))/100</f>
        <v>-0.16241926445535998</v>
      </c>
      <c r="AE135" s="97">
        <f>(VLOOKUP($A134,'RevPAR Raw Data'!$B$6:$BE$43,'RevPAR Raw Data'!AB$1,FALSE))/100</f>
        <v>-0.15336429547824801</v>
      </c>
      <c r="AF135" s="96">
        <f>(VLOOKUP($A134,'RevPAR Raw Data'!$B$6:$BE$43,'RevPAR Raw Data'!AC$1,FALSE))/100</f>
        <v>-0.157763612374829</v>
      </c>
      <c r="AG135" s="98">
        <f>(VLOOKUP($A134,'RevPAR Raw Data'!$B$6:$BE$43,'RevPAR Raw Data'!AE$1,FALSE))/100</f>
        <v>-5.35041586766637E-2</v>
      </c>
    </row>
    <row r="136" spans="1:33" ht="14.25" customHeight="1" x14ac:dyDescent="0.25">
      <c r="A136" s="203" t="s">
        <v>118</v>
      </c>
      <c r="B136" s="204"/>
      <c r="C136" s="204"/>
      <c r="D136" s="204"/>
      <c r="E136" s="204"/>
      <c r="F136" s="204"/>
      <c r="G136" s="204"/>
      <c r="H136" s="204"/>
      <c r="I136" s="204"/>
      <c r="J136" s="204"/>
      <c r="K136" s="204"/>
      <c r="AG136" s="144"/>
    </row>
    <row r="137" spans="1:33" x14ac:dyDescent="0.25">
      <c r="A137" s="203"/>
      <c r="B137" s="204"/>
      <c r="C137" s="204"/>
      <c r="D137" s="204"/>
      <c r="E137" s="204"/>
      <c r="F137" s="204"/>
      <c r="G137" s="204"/>
      <c r="H137" s="204"/>
      <c r="I137" s="204"/>
      <c r="J137" s="204"/>
      <c r="K137" s="204"/>
      <c r="AG137" s="144"/>
    </row>
    <row r="138" spans="1:33" ht="16" thickBot="1" x14ac:dyDescent="0.3">
      <c r="A138" s="205"/>
      <c r="B138" s="206"/>
      <c r="C138" s="206"/>
      <c r="D138" s="206"/>
      <c r="E138" s="206"/>
      <c r="F138" s="206"/>
      <c r="G138" s="206"/>
      <c r="H138" s="206"/>
      <c r="I138" s="206"/>
      <c r="J138" s="206"/>
      <c r="K138" s="206"/>
      <c r="L138" s="145"/>
      <c r="M138" s="145"/>
      <c r="N138" s="145"/>
      <c r="O138" s="145"/>
      <c r="P138" s="145"/>
      <c r="Q138" s="145"/>
      <c r="R138" s="146"/>
      <c r="S138" s="145"/>
      <c r="T138" s="145"/>
      <c r="U138" s="145"/>
      <c r="V138" s="145"/>
      <c r="W138" s="145"/>
      <c r="X138" s="145"/>
      <c r="Y138" s="145"/>
      <c r="Z138" s="145"/>
      <c r="AA138" s="145"/>
      <c r="AB138" s="145"/>
      <c r="AC138" s="145"/>
      <c r="AD138" s="145"/>
      <c r="AE138" s="145"/>
      <c r="AF138" s="145"/>
      <c r="AG138" s="147"/>
    </row>
  </sheetData>
  <sheetProtection algorithmName="SHA-512" hashValue="RC6317hOCaO9UVDGfwcQBIWdAwTNIsOIATIsbOnilRM69+CYilfoUiTFw7SHto6AqtHt67Vg2vMJWgOsf7du+g==" saltValue="tsr111tMrN9wKglahhRBxw==" spinCount="100000" sheet="1" formatColumns="0" formatRows="0"/>
  <mergeCells count="14">
    <mergeCell ref="M1:V1"/>
    <mergeCell ref="R2:R3"/>
    <mergeCell ref="U2:U3"/>
    <mergeCell ref="V2:V3"/>
    <mergeCell ref="X1:AG1"/>
    <mergeCell ref="AC2:AC3"/>
    <mergeCell ref="AF2:AF3"/>
    <mergeCell ref="AG2:AG3"/>
    <mergeCell ref="A136:K138"/>
    <mergeCell ref="A1:A3"/>
    <mergeCell ref="G2:G3"/>
    <mergeCell ref="J2:J3"/>
    <mergeCell ref="K2:K3"/>
    <mergeCell ref="B1:K1"/>
  </mergeCells>
  <pageMargins left="0.25" right="0.25" top="0.75" bottom="0.75" header="0.3" footer="0.3"/>
  <pageSetup fitToHeight="0" orientation="landscape" r:id="rId1"/>
  <rowBreaks count="1" manualBreakCount="1">
    <brk id="57" max="32" man="1"/>
  </rowBreaks>
  <ignoredErrors>
    <ignoredError sqref="B5:K5 B60:K60"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AG138"/>
  <sheetViews>
    <sheetView showGridLines="0" zoomScaleNormal="100" zoomScaleSheetLayoutView="96" workbookViewId="0">
      <pane xSplit="1" ySplit="3" topLeftCell="B4" activePane="bottomRight" state="frozen"/>
      <selection sqref="A1:A3"/>
      <selection pane="topRight" sqref="A1:A3"/>
      <selection pane="bottomLeft" sqref="A1:A3"/>
      <selection pane="bottomRight" activeCell="L1" sqref="L1"/>
    </sheetView>
  </sheetViews>
  <sheetFormatPr defaultColWidth="9.1796875" defaultRowHeight="15.5" x14ac:dyDescent="0.25"/>
  <cols>
    <col min="1" max="1" width="44.7265625" style="102" customWidth="1"/>
    <col min="2" max="6" width="8.81640625" style="102" customWidth="1"/>
    <col min="7" max="7" width="8.81640625" style="108" customWidth="1"/>
    <col min="8" max="9" width="8.81640625" style="102" customWidth="1"/>
    <col min="10" max="10" width="8.1796875" style="108" customWidth="1"/>
    <col min="11" max="11" width="8.81640625" style="108" customWidth="1"/>
    <col min="12" max="12" width="2.7265625" style="102" customWidth="1"/>
    <col min="13" max="22" width="8.7265625" style="102" customWidth="1"/>
    <col min="23" max="23" width="2.7265625" style="102" customWidth="1"/>
    <col min="24" max="31" width="8.81640625" style="102" customWidth="1"/>
    <col min="32" max="32" width="8.26953125" style="102" customWidth="1"/>
    <col min="33" max="33" width="8.81640625" style="102" customWidth="1"/>
    <col min="34" max="16384" width="9.1796875" style="102"/>
  </cols>
  <sheetData>
    <row r="1" spans="1:33" x14ac:dyDescent="0.25">
      <c r="A1" s="207" t="str">
        <f>'Occupancy Raw Data'!B2</f>
        <v>March 23 - April 19, 2025
Rolling-28 Day Period</v>
      </c>
      <c r="B1" s="214" t="s">
        <v>66</v>
      </c>
      <c r="C1" s="215"/>
      <c r="D1" s="215"/>
      <c r="E1" s="215"/>
      <c r="F1" s="215"/>
      <c r="G1" s="215"/>
      <c r="H1" s="215"/>
      <c r="I1" s="215"/>
      <c r="J1" s="215"/>
      <c r="K1" s="216"/>
      <c r="L1" s="106"/>
      <c r="M1" s="214" t="s">
        <v>67</v>
      </c>
      <c r="N1" s="215"/>
      <c r="O1" s="215"/>
      <c r="P1" s="215"/>
      <c r="Q1" s="215"/>
      <c r="R1" s="215"/>
      <c r="S1" s="215"/>
      <c r="T1" s="215"/>
      <c r="U1" s="215"/>
      <c r="V1" s="216"/>
      <c r="W1" s="106"/>
      <c r="X1" s="214" t="s">
        <v>68</v>
      </c>
      <c r="Y1" s="215"/>
      <c r="Z1" s="215"/>
      <c r="AA1" s="215"/>
      <c r="AB1" s="215"/>
      <c r="AC1" s="215"/>
      <c r="AD1" s="215"/>
      <c r="AE1" s="215"/>
      <c r="AF1" s="215"/>
      <c r="AG1" s="216"/>
    </row>
    <row r="2" spans="1:33" x14ac:dyDescent="0.25">
      <c r="A2" s="208"/>
      <c r="B2" s="107"/>
      <c r="C2" s="108"/>
      <c r="D2" s="108"/>
      <c r="E2" s="108"/>
      <c r="F2" s="109"/>
      <c r="G2" s="210" t="s">
        <v>64</v>
      </c>
      <c r="H2" s="108"/>
      <c r="I2" s="108"/>
      <c r="J2" s="210" t="s">
        <v>65</v>
      </c>
      <c r="K2" s="212" t="s">
        <v>56</v>
      </c>
      <c r="L2" s="103"/>
      <c r="M2" s="110"/>
      <c r="N2" s="111"/>
      <c r="O2" s="111"/>
      <c r="P2" s="111"/>
      <c r="Q2" s="111"/>
      <c r="R2" s="217" t="s">
        <v>64</v>
      </c>
      <c r="S2" s="112"/>
      <c r="T2" s="112"/>
      <c r="U2" s="217" t="s">
        <v>65</v>
      </c>
      <c r="V2" s="218" t="s">
        <v>56</v>
      </c>
      <c r="W2" s="103"/>
      <c r="X2" s="110"/>
      <c r="Y2" s="111"/>
      <c r="Z2" s="111"/>
      <c r="AA2" s="111"/>
      <c r="AB2" s="111"/>
      <c r="AC2" s="217" t="s">
        <v>64</v>
      </c>
      <c r="AD2" s="112"/>
      <c r="AE2" s="112"/>
      <c r="AF2" s="217" t="s">
        <v>65</v>
      </c>
      <c r="AG2" s="218" t="s">
        <v>56</v>
      </c>
    </row>
    <row r="3" spans="1:33" x14ac:dyDescent="0.25">
      <c r="A3" s="209"/>
      <c r="B3" s="113" t="s">
        <v>57</v>
      </c>
      <c r="C3" s="114" t="s">
        <v>58</v>
      </c>
      <c r="D3" s="114" t="s">
        <v>59</v>
      </c>
      <c r="E3" s="114" t="s">
        <v>60</v>
      </c>
      <c r="F3" s="115" t="s">
        <v>61</v>
      </c>
      <c r="G3" s="211"/>
      <c r="H3" s="114" t="s">
        <v>62</v>
      </c>
      <c r="I3" s="114" t="s">
        <v>63</v>
      </c>
      <c r="J3" s="211"/>
      <c r="K3" s="213"/>
      <c r="L3" s="103"/>
      <c r="M3" s="113" t="s">
        <v>57</v>
      </c>
      <c r="N3" s="114" t="s">
        <v>58</v>
      </c>
      <c r="O3" s="114" t="s">
        <v>59</v>
      </c>
      <c r="P3" s="114" t="s">
        <v>60</v>
      </c>
      <c r="Q3" s="114" t="s">
        <v>61</v>
      </c>
      <c r="R3" s="211"/>
      <c r="S3" s="115" t="s">
        <v>62</v>
      </c>
      <c r="T3" s="115" t="s">
        <v>63</v>
      </c>
      <c r="U3" s="211"/>
      <c r="V3" s="213"/>
      <c r="W3" s="103"/>
      <c r="X3" s="113" t="s">
        <v>57</v>
      </c>
      <c r="Y3" s="114" t="s">
        <v>58</v>
      </c>
      <c r="Z3" s="114" t="s">
        <v>59</v>
      </c>
      <c r="AA3" s="114" t="s">
        <v>60</v>
      </c>
      <c r="AB3" s="114" t="s">
        <v>61</v>
      </c>
      <c r="AC3" s="211"/>
      <c r="AD3" s="115" t="s">
        <v>62</v>
      </c>
      <c r="AE3" s="115" t="s">
        <v>63</v>
      </c>
      <c r="AF3" s="211"/>
      <c r="AG3" s="213"/>
    </row>
    <row r="4" spans="1:33" x14ac:dyDescent="0.25">
      <c r="A4" s="134" t="s">
        <v>15</v>
      </c>
      <c r="B4" s="117">
        <f>(VLOOKUP($A4,'Occupancy Raw Data'!$B$8:$BE$45,'Occupancy Raw Data'!AG$3,FALSE))/100</f>
        <v>0.51067600749986608</v>
      </c>
      <c r="C4" s="118">
        <f>(VLOOKUP($A4,'Occupancy Raw Data'!$B$8:$BE$45,'Occupancy Raw Data'!AH$3,FALSE))/100</f>
        <v>0.609748525450028</v>
      </c>
      <c r="D4" s="118">
        <f>(VLOOKUP($A4,'Occupancy Raw Data'!$B$8:$BE$45,'Occupancy Raw Data'!AI$3,FALSE))/100</f>
        <v>0.65728768391686598</v>
      </c>
      <c r="E4" s="118">
        <f>(VLOOKUP($A4,'Occupancy Raw Data'!$B$8:$BE$45,'Occupancy Raw Data'!AJ$3,FALSE))/100</f>
        <v>0.65825323835226601</v>
      </c>
      <c r="F4" s="118">
        <f>(VLOOKUP($A4,'Occupancy Raw Data'!$B$8:$BE$45,'Occupancy Raw Data'!AK$3,FALSE))/100</f>
        <v>0.63609706843977998</v>
      </c>
      <c r="G4" s="119">
        <f>(VLOOKUP($A4,'Occupancy Raw Data'!$B$8:$BE$45,'Occupancy Raw Data'!AL$3,FALSE))/100</f>
        <v>0.61443175181252097</v>
      </c>
      <c r="H4" s="99">
        <f>(VLOOKUP($A4,'Occupancy Raw Data'!$B$8:$BE$45,'Occupancy Raw Data'!AN$3,FALSE))/100</f>
        <v>0.70243327417259904</v>
      </c>
      <c r="I4" s="99">
        <f>(VLOOKUP($A4,'Occupancy Raw Data'!$B$8:$BE$45,'Occupancy Raw Data'!AO$3,FALSE))/100</f>
        <v>0.70208662789285103</v>
      </c>
      <c r="J4" s="119">
        <f>(VLOOKUP($A4,'Occupancy Raw Data'!$B$8:$BE$45,'Occupancy Raw Data'!AP$3,FALSE))/100</f>
        <v>0.70225995183893897</v>
      </c>
      <c r="K4" s="120">
        <f>(VLOOKUP($A4,'Occupancy Raw Data'!$B$8:$BE$45,'Occupancy Raw Data'!AR$3,FALSE))/100</f>
        <v>0.63953349778320201</v>
      </c>
      <c r="M4" s="121">
        <f>VLOOKUP($A4,'ADR Raw Data'!$B$6:$BE$43,'ADR Raw Data'!AG$1,FALSE)</f>
        <v>148.74551141316999</v>
      </c>
      <c r="N4" s="122">
        <f>VLOOKUP($A4,'ADR Raw Data'!$B$6:$BE$43,'ADR Raw Data'!AH$1,FALSE)</f>
        <v>156.07820932258701</v>
      </c>
      <c r="O4" s="122">
        <f>VLOOKUP($A4,'ADR Raw Data'!$B$6:$BE$43,'ADR Raw Data'!AI$1,FALSE)</f>
        <v>162.06060095251999</v>
      </c>
      <c r="P4" s="122">
        <f>VLOOKUP($A4,'ADR Raw Data'!$B$6:$BE$43,'ADR Raw Data'!AJ$1,FALSE)</f>
        <v>159.921717831374</v>
      </c>
      <c r="Q4" s="122">
        <f>VLOOKUP($A4,'ADR Raw Data'!$B$6:$BE$43,'ADR Raw Data'!AK$1,FALSE)</f>
        <v>155.89743608591101</v>
      </c>
      <c r="R4" s="123">
        <f>VLOOKUP($A4,'ADR Raw Data'!$B$6:$BE$43,'ADR Raw Data'!AL$1,FALSE)</f>
        <v>156.92671449046401</v>
      </c>
      <c r="S4" s="122">
        <f>VLOOKUP($A4,'ADR Raw Data'!$B$6:$BE$43,'ADR Raw Data'!AN$1,FALSE)</f>
        <v>168.30275423267699</v>
      </c>
      <c r="T4" s="122">
        <f>VLOOKUP($A4,'ADR Raw Data'!$B$6:$BE$43,'ADR Raw Data'!AO$1,FALSE)</f>
        <v>169.67059683977001</v>
      </c>
      <c r="U4" s="123">
        <f>VLOOKUP($A4,'ADR Raw Data'!$B$6:$BE$43,'ADR Raw Data'!AP$1,FALSE)</f>
        <v>168.98650355793799</v>
      </c>
      <c r="V4" s="124">
        <f>VLOOKUP($A4,'ADR Raw Data'!$B$6:$BE$43,'ADR Raw Data'!AR$1,FALSE)</f>
        <v>160.71152608090901</v>
      </c>
      <c r="X4" s="121">
        <f>VLOOKUP($A4,'RevPAR Raw Data'!$B$6:$BE$43,'RevPAR Raw Data'!AG$1,FALSE)</f>
        <v>75.960763902003706</v>
      </c>
      <c r="Y4" s="122">
        <f>VLOOKUP($A4,'RevPAR Raw Data'!$B$6:$BE$43,'RevPAR Raw Data'!AH$1,FALSE)</f>
        <v>95.168457989328601</v>
      </c>
      <c r="Z4" s="122">
        <f>VLOOKUP($A4,'RevPAR Raw Data'!$B$6:$BE$43,'RevPAR Raw Data'!AI$1,FALSE)</f>
        <v>106.520437054257</v>
      </c>
      <c r="AA4" s="122">
        <f>VLOOKUP($A4,'RevPAR Raw Data'!$B$6:$BE$43,'RevPAR Raw Data'!AJ$1,FALSE)</f>
        <v>105.268988645359</v>
      </c>
      <c r="AB4" s="122">
        <f>VLOOKUP($A4,'RevPAR Raw Data'!$B$6:$BE$43,'RevPAR Raw Data'!AK$1,FALSE)</f>
        <v>99.165902071526602</v>
      </c>
      <c r="AC4" s="123">
        <f>VLOOKUP($A4,'RevPAR Raw Data'!$B$6:$BE$43,'RevPAR Raw Data'!AL$1,FALSE)</f>
        <v>96.420756090559493</v>
      </c>
      <c r="AD4" s="122">
        <f>VLOOKUP($A4,'RevPAR Raw Data'!$B$6:$BE$43,'RevPAR Raw Data'!AN$1,FALSE)</f>
        <v>118.221454707926</v>
      </c>
      <c r="AE4" s="122">
        <f>VLOOKUP($A4,'RevPAR Raw Data'!$B$6:$BE$43,'RevPAR Raw Data'!AO$1,FALSE)</f>
        <v>119.12345718780099</v>
      </c>
      <c r="AF4" s="123">
        <f>VLOOKUP($A4,'RevPAR Raw Data'!$B$6:$BE$43,'RevPAR Raw Data'!AP$1,FALSE)</f>
        <v>118.67245385002801</v>
      </c>
      <c r="AG4" s="124">
        <f>VLOOKUP($A4,'RevPAR Raw Data'!$B$6:$BE$43,'RevPAR Raw Data'!AR$1,FALSE)</f>
        <v>102.78040440860001</v>
      </c>
    </row>
    <row r="5" spans="1:33" x14ac:dyDescent="0.25">
      <c r="A5" s="101" t="s">
        <v>122</v>
      </c>
      <c r="B5" s="89">
        <f>(VLOOKUP($A4,'Occupancy Raw Data'!$B$8:$BE$45,'Occupancy Raw Data'!AT$3,FALSE))/100</f>
        <v>-1.047889100195E-2</v>
      </c>
      <c r="C5" s="90">
        <f>(VLOOKUP($A4,'Occupancy Raw Data'!$B$8:$BE$45,'Occupancy Raw Data'!AU$3,FALSE))/100</f>
        <v>-6.9311230984377102E-3</v>
      </c>
      <c r="D5" s="90">
        <f>(VLOOKUP($A4,'Occupancy Raw Data'!$B$8:$BE$45,'Occupancy Raw Data'!AV$3,FALSE))/100</f>
        <v>-6.9164771678278001E-3</v>
      </c>
      <c r="E5" s="90">
        <f>(VLOOKUP($A4,'Occupancy Raw Data'!$B$8:$BE$45,'Occupancy Raw Data'!AW$3,FALSE))/100</f>
        <v>-1.5515084436764E-2</v>
      </c>
      <c r="F5" s="90">
        <f>(VLOOKUP($A4,'Occupancy Raw Data'!$B$8:$BE$45,'Occupancy Raw Data'!AX$3,FALSE))/100</f>
        <v>-2.22185267117898E-2</v>
      </c>
      <c r="G5" s="90">
        <f>(VLOOKUP($A4,'Occupancy Raw Data'!$B$8:$BE$45,'Occupancy Raw Data'!AY$3,FALSE))/100</f>
        <v>-1.2558835476655501E-2</v>
      </c>
      <c r="H5" s="91">
        <f>(VLOOKUP($A4,'Occupancy Raw Data'!$B$8:$BE$45,'Occupancy Raw Data'!BA$3,FALSE))/100</f>
        <v>-1.3237791214137999E-2</v>
      </c>
      <c r="I5" s="91">
        <f>(VLOOKUP($A4,'Occupancy Raw Data'!$B$8:$BE$45,'Occupancy Raw Data'!BB$3,FALSE))/100</f>
        <v>-1.54746194216192E-2</v>
      </c>
      <c r="J5" s="90">
        <f>(VLOOKUP($A4,'Occupancy Raw Data'!$B$8:$BE$45,'Occupancy Raw Data'!BC$3,FALSE))/100</f>
        <v>-1.43571943540647E-2</v>
      </c>
      <c r="K5" s="92">
        <f>(VLOOKUP($A4,'Occupancy Raw Data'!$B$8:$BE$45,'Occupancy Raw Data'!BE$3,FALSE))/100</f>
        <v>-1.31182524472292E-2</v>
      </c>
      <c r="M5" s="89">
        <f>(VLOOKUP($A4,'ADR Raw Data'!$B$6:$BE$49,'ADR Raw Data'!AT$1,FALSE))/100</f>
        <v>-2.0376200500612798E-2</v>
      </c>
      <c r="N5" s="90">
        <f>(VLOOKUP($A4,'ADR Raw Data'!$B$6:$BE$49,'ADR Raw Data'!AU$1,FALSE))/100</f>
        <v>6.1555958920199005E-3</v>
      </c>
      <c r="O5" s="90">
        <f>(VLOOKUP($A4,'ADR Raw Data'!$B$6:$BE$49,'ADR Raw Data'!AV$1,FALSE))/100</f>
        <v>2.5797984792027998E-2</v>
      </c>
      <c r="P5" s="90">
        <f>(VLOOKUP($A4,'ADR Raw Data'!$B$6:$BE$49,'ADR Raw Data'!AW$1,FALSE))/100</f>
        <v>1.7227852072123798E-2</v>
      </c>
      <c r="Q5" s="90">
        <f>(VLOOKUP($A4,'ADR Raw Data'!$B$6:$BE$49,'ADR Raw Data'!AX$1,FALSE))/100</f>
        <v>4.15108092554985E-3</v>
      </c>
      <c r="R5" s="90">
        <f>(VLOOKUP($A4,'ADR Raw Data'!$B$6:$BE$49,'ADR Raw Data'!AY$1,FALSE))/100</f>
        <v>8.1103549989938392E-3</v>
      </c>
      <c r="S5" s="91">
        <f>(VLOOKUP($A4,'ADR Raw Data'!$B$6:$BE$49,'ADR Raw Data'!BA$1,FALSE))/100</f>
        <v>8.9130541212944902E-3</v>
      </c>
      <c r="T5" s="91">
        <f>(VLOOKUP($A4,'ADR Raw Data'!$B$6:$BE$49,'ADR Raw Data'!BB$1,FALSE))/100</f>
        <v>6.5399350875009303E-3</v>
      </c>
      <c r="U5" s="90">
        <f>(VLOOKUP($A4,'ADR Raw Data'!$B$6:$BE$49,'ADR Raw Data'!BC$1,FALSE))/100</f>
        <v>7.7146122521002305E-3</v>
      </c>
      <c r="V5" s="92">
        <f>(VLOOKUP($A4,'ADR Raw Data'!$B$6:$BE$49,'ADR Raw Data'!BE$1,FALSE))/100</f>
        <v>7.9531848920668599E-3</v>
      </c>
      <c r="X5" s="89">
        <f>(VLOOKUP($A4,'RevPAR Raw Data'!$B$6:$BE$49,'RevPAR Raw Data'!AT$1,FALSE))/100</f>
        <v>-3.0641571518483103E-2</v>
      </c>
      <c r="Y5" s="90">
        <f>(VLOOKUP($A4,'RevPAR Raw Data'!$B$6:$BE$49,'RevPAR Raw Data'!AU$1,FALSE))/100</f>
        <v>-8.1819239928963795E-4</v>
      </c>
      <c r="Z5" s="90">
        <f>(VLOOKUP($A4,'RevPAR Raw Data'!$B$6:$BE$49,'RevPAR Raw Data'!AV$1,FALSE))/100</f>
        <v>1.87030764514102E-2</v>
      </c>
      <c r="AA5" s="90">
        <f>(VLOOKUP($A4,'RevPAR Raw Data'!$B$6:$BE$49,'RevPAR Raw Data'!AW$1,FALSE))/100</f>
        <v>1.44547605579675E-3</v>
      </c>
      <c r="AB5" s="90">
        <f>(VLOOKUP($A4,'RevPAR Raw Data'!$B$6:$BE$49,'RevPAR Raw Data'!AX$1,FALSE))/100</f>
        <v>-1.8159676688667099E-2</v>
      </c>
      <c r="AC5" s="90">
        <f>(VLOOKUP($A4,'RevPAR Raw Data'!$B$6:$BE$49,'RevPAR Raw Data'!AY$1,FALSE))/100</f>
        <v>-4.5503370917513095E-3</v>
      </c>
      <c r="AD5" s="91">
        <f>(VLOOKUP($A4,'RevPAR Raw Data'!$B$6:$BE$49,'RevPAR Raw Data'!BA$1,FALSE))/100</f>
        <v>-4.4427262423815698E-3</v>
      </c>
      <c r="AE5" s="91">
        <f>(VLOOKUP($A4,'RevPAR Raw Data'!$B$6:$BE$49,'RevPAR Raw Data'!BB$1,FALSE))/100</f>
        <v>-9.0358873406394796E-3</v>
      </c>
      <c r="AF5" s="90">
        <f>(VLOOKUP($A4,'RevPAR Raw Data'!$B$6:$BE$49,'RevPAR Raw Data'!BC$1,FALSE))/100</f>
        <v>-6.7533422894341397E-3</v>
      </c>
      <c r="AG5" s="92">
        <f>(VLOOKUP($A4,'RevPAR Raw Data'!$B$6:$BE$49,'RevPAR Raw Data'!BE$1,FALSE))/100</f>
        <v>-5.2693994423360004E-3</v>
      </c>
    </row>
    <row r="6" spans="1:33" x14ac:dyDescent="0.25">
      <c r="A6" s="116"/>
      <c r="B6" s="117"/>
      <c r="C6" s="118"/>
      <c r="D6" s="118"/>
      <c r="E6" s="118"/>
      <c r="F6" s="118"/>
      <c r="G6" s="119"/>
      <c r="H6" s="99"/>
      <c r="I6" s="99"/>
      <c r="J6" s="119"/>
      <c r="K6" s="120"/>
      <c r="M6" s="121"/>
      <c r="N6" s="122"/>
      <c r="O6" s="122"/>
      <c r="P6" s="122"/>
      <c r="Q6" s="122"/>
      <c r="R6" s="123"/>
      <c r="S6" s="122"/>
      <c r="T6" s="122"/>
      <c r="U6" s="123"/>
      <c r="V6" s="124"/>
      <c r="X6" s="121"/>
      <c r="Y6" s="122"/>
      <c r="Z6" s="122"/>
      <c r="AA6" s="122"/>
      <c r="AB6" s="122"/>
      <c r="AC6" s="123"/>
      <c r="AD6" s="122"/>
      <c r="AE6" s="122"/>
      <c r="AF6" s="123"/>
      <c r="AG6" s="124"/>
    </row>
    <row r="7" spans="1:33" x14ac:dyDescent="0.25">
      <c r="A7" s="134" t="s">
        <v>69</v>
      </c>
      <c r="B7" s="125">
        <f>(VLOOKUP($A7,'Occupancy Raw Data'!$B$8:$BE$45,'Occupancy Raw Data'!AG$3,FALSE))/100</f>
        <v>0.51559418946066993</v>
      </c>
      <c r="C7" s="126">
        <f>(VLOOKUP($A7,'Occupancy Raw Data'!$B$8:$BE$45,'Occupancy Raw Data'!AH$3,FALSE))/100</f>
        <v>0.62048678720444994</v>
      </c>
      <c r="D7" s="126">
        <f>(VLOOKUP($A7,'Occupancy Raw Data'!$B$8:$BE$45,'Occupancy Raw Data'!AI$3,FALSE))/100</f>
        <v>0.67103185516390995</v>
      </c>
      <c r="E7" s="126">
        <f>(VLOOKUP($A7,'Occupancy Raw Data'!$B$8:$BE$45,'Occupancy Raw Data'!AJ$3,FALSE))/100</f>
        <v>0.67081144552252592</v>
      </c>
      <c r="F7" s="126">
        <f>(VLOOKUP($A7,'Occupancy Raw Data'!$B$8:$BE$45,'Occupancy Raw Data'!AK$3,FALSE))/100</f>
        <v>0.65797076818490796</v>
      </c>
      <c r="G7" s="127">
        <f>(VLOOKUP($A7,'Occupancy Raw Data'!$B$8:$BE$45,'Occupancy Raw Data'!AL$3,FALSE))/100</f>
        <v>0.62718415338812195</v>
      </c>
      <c r="H7" s="99">
        <f>(VLOOKUP($A7,'Occupancy Raw Data'!$B$8:$BE$45,'Occupancy Raw Data'!AN$3,FALSE))/100</f>
        <v>0.73701100055620694</v>
      </c>
      <c r="I7" s="99">
        <f>(VLOOKUP($A7,'Occupancy Raw Data'!$B$8:$BE$45,'Occupancy Raw Data'!AO$3,FALSE))/100</f>
        <v>0.73806625054075692</v>
      </c>
      <c r="J7" s="127">
        <f>(VLOOKUP($A7,'Occupancy Raw Data'!$B$8:$BE$45,'Occupancy Raw Data'!AP$3,FALSE))/100</f>
        <v>0.73753862554848193</v>
      </c>
      <c r="K7" s="128">
        <f>(VLOOKUP($A7,'Occupancy Raw Data'!$B$8:$BE$45,'Occupancy Raw Data'!AR$3,FALSE))/100</f>
        <v>0.65871593734948908</v>
      </c>
      <c r="M7" s="121">
        <f>VLOOKUP($A7,'ADR Raw Data'!$B$6:$BE$43,'ADR Raw Data'!AG$1,FALSE)</f>
        <v>119.51890767921201</v>
      </c>
      <c r="N7" s="122">
        <f>VLOOKUP($A7,'ADR Raw Data'!$B$6:$BE$43,'ADR Raw Data'!AH$1,FALSE)</f>
        <v>132.18987053624099</v>
      </c>
      <c r="O7" s="122">
        <f>VLOOKUP($A7,'ADR Raw Data'!$B$6:$BE$43,'ADR Raw Data'!AI$1,FALSE)</f>
        <v>138.198179435669</v>
      </c>
      <c r="P7" s="122">
        <f>VLOOKUP($A7,'ADR Raw Data'!$B$6:$BE$43,'ADR Raw Data'!AJ$1,FALSE)</f>
        <v>135.352901290029</v>
      </c>
      <c r="Q7" s="122">
        <f>VLOOKUP($A7,'ADR Raw Data'!$B$6:$BE$43,'ADR Raw Data'!AK$1,FALSE)</f>
        <v>129.13616900003501</v>
      </c>
      <c r="R7" s="123">
        <f>VLOOKUP($A7,'ADR Raw Data'!$B$6:$BE$43,'ADR Raw Data'!AL$1,FALSE)</f>
        <v>131.42851941731001</v>
      </c>
      <c r="S7" s="122">
        <f>VLOOKUP($A7,'ADR Raw Data'!$B$6:$BE$43,'ADR Raw Data'!AN$1,FALSE)</f>
        <v>140.22206370405601</v>
      </c>
      <c r="T7" s="122">
        <f>VLOOKUP($A7,'ADR Raw Data'!$B$6:$BE$43,'ADR Raw Data'!AO$1,FALSE)</f>
        <v>141.542557183079</v>
      </c>
      <c r="U7" s="123">
        <f>VLOOKUP($A7,'ADR Raw Data'!$B$6:$BE$43,'ADR Raw Data'!AP$1,FALSE)</f>
        <v>140.882782775007</v>
      </c>
      <c r="V7" s="124">
        <f>VLOOKUP($A7,'ADR Raw Data'!$B$6:$BE$43,'ADR Raw Data'!AR$1,FALSE)</f>
        <v>134.45315389850299</v>
      </c>
      <c r="X7" s="121">
        <f>VLOOKUP($A7,'RevPAR Raw Data'!$B$6:$BE$43,'RevPAR Raw Data'!AG$1,FALSE)</f>
        <v>61.623254330088002</v>
      </c>
      <c r="Y7" s="122">
        <f>VLOOKUP($A7,'RevPAR Raw Data'!$B$6:$BE$43,'RevPAR Raw Data'!AH$1,FALSE)</f>
        <v>82.022068070004593</v>
      </c>
      <c r="Z7" s="122">
        <f>VLOOKUP($A7,'RevPAR Raw Data'!$B$6:$BE$43,'RevPAR Raw Data'!AI$1,FALSE)</f>
        <v>92.735380726992304</v>
      </c>
      <c r="AA7" s="122">
        <f>VLOOKUP($A7,'RevPAR Raw Data'!$B$6:$BE$43,'RevPAR Raw Data'!AJ$1,FALSE)</f>
        <v>90.796275370032703</v>
      </c>
      <c r="AB7" s="122">
        <f>VLOOKUP($A7,'RevPAR Raw Data'!$B$6:$BE$43,'RevPAR Raw Data'!AK$1,FALSE)</f>
        <v>84.967824317409296</v>
      </c>
      <c r="AC7" s="123">
        <f>VLOOKUP($A7,'RevPAR Raw Data'!$B$6:$BE$43,'RevPAR Raw Data'!AL$1,FALSE)</f>
        <v>82.429884681800104</v>
      </c>
      <c r="AD7" s="122">
        <f>VLOOKUP($A7,'RevPAR Raw Data'!$B$6:$BE$43,'RevPAR Raw Data'!AN$1,FALSE)</f>
        <v>103.34520347058201</v>
      </c>
      <c r="AE7" s="122">
        <f>VLOOKUP($A7,'RevPAR Raw Data'!$B$6:$BE$43,'RevPAR Raw Data'!AO$1,FALSE)</f>
        <v>104.467784472066</v>
      </c>
      <c r="AF7" s="123">
        <f>VLOOKUP($A7,'RevPAR Raw Data'!$B$6:$BE$43,'RevPAR Raw Data'!AP$1,FALSE)</f>
        <v>103.906493971324</v>
      </c>
      <c r="AG7" s="124">
        <f>VLOOKUP($A7,'RevPAR Raw Data'!$B$6:$BE$43,'RevPAR Raw Data'!AR$1,FALSE)</f>
        <v>88.566435299847498</v>
      </c>
    </row>
    <row r="8" spans="1:33" x14ac:dyDescent="0.25">
      <c r="A8" s="101" t="s">
        <v>122</v>
      </c>
      <c r="B8" s="89">
        <f>(VLOOKUP($A7,'Occupancy Raw Data'!$B$8:$BE$45,'Occupancy Raw Data'!AT$3,FALSE))/100</f>
        <v>1.5137899501880601E-2</v>
      </c>
      <c r="C8" s="90">
        <f>(VLOOKUP($A7,'Occupancy Raw Data'!$B$8:$BE$45,'Occupancy Raw Data'!AU$3,FALSE))/100</f>
        <v>-8.5805624239128301E-3</v>
      </c>
      <c r="D8" s="90">
        <f>(VLOOKUP($A7,'Occupancy Raw Data'!$B$8:$BE$45,'Occupancy Raw Data'!AV$3,FALSE))/100</f>
        <v>-1.03731700054728E-2</v>
      </c>
      <c r="E8" s="90">
        <f>(VLOOKUP($A7,'Occupancy Raw Data'!$B$8:$BE$45,'Occupancy Raw Data'!AW$3,FALSE))/100</f>
        <v>-2.1353293007138899E-2</v>
      </c>
      <c r="F8" s="90">
        <f>(VLOOKUP($A7,'Occupancy Raw Data'!$B$8:$BE$45,'Occupancy Raw Data'!AX$3,FALSE))/100</f>
        <v>-2.3306178728285099E-2</v>
      </c>
      <c r="G8" s="90">
        <f>(VLOOKUP($A7,'Occupancy Raw Data'!$B$8:$BE$45,'Occupancy Raw Data'!AY$3,FALSE))/100</f>
        <v>-1.1075861813695999E-2</v>
      </c>
      <c r="H8" s="91">
        <f>(VLOOKUP($A7,'Occupancy Raw Data'!$B$8:$BE$45,'Occupancy Raw Data'!BA$3,FALSE))/100</f>
        <v>6.86795164649898E-3</v>
      </c>
      <c r="I8" s="91">
        <f>(VLOOKUP($A7,'Occupancy Raw Data'!$B$8:$BE$45,'Occupancy Raw Data'!BB$3,FALSE))/100</f>
        <v>1.8589176334915601E-2</v>
      </c>
      <c r="J8" s="90">
        <f>(VLOOKUP($A7,'Occupancy Raw Data'!$B$8:$BE$45,'Occupancy Raw Data'!BC$3,FALSE))/100</f>
        <v>1.2698841382454E-2</v>
      </c>
      <c r="K8" s="92">
        <f>(VLOOKUP($A7,'Occupancy Raw Data'!$B$8:$BE$45,'Occupancy Raw Data'!BE$3,FALSE))/100</f>
        <v>-3.59402561333818E-3</v>
      </c>
      <c r="M8" s="89">
        <f>(VLOOKUP($A7,'ADR Raw Data'!$B$6:$BE$49,'ADR Raw Data'!AT$1,FALSE))/100</f>
        <v>8.0297935326238701E-4</v>
      </c>
      <c r="N8" s="90">
        <f>(VLOOKUP($A7,'ADR Raw Data'!$B$6:$BE$49,'ADR Raw Data'!AU$1,FALSE))/100</f>
        <v>3.2362560629842002E-3</v>
      </c>
      <c r="O8" s="90">
        <f>(VLOOKUP($A7,'ADR Raw Data'!$B$6:$BE$49,'ADR Raw Data'!AV$1,FALSE))/100</f>
        <v>-1.1218631966095E-3</v>
      </c>
      <c r="P8" s="90">
        <f>(VLOOKUP($A7,'ADR Raw Data'!$B$6:$BE$49,'ADR Raw Data'!AW$1,FALSE))/100</f>
        <v>-1.8322756566889899E-2</v>
      </c>
      <c r="Q8" s="90">
        <f>(VLOOKUP($A7,'ADR Raw Data'!$B$6:$BE$49,'ADR Raw Data'!AX$1,FALSE))/100</f>
        <v>-2.0526626769034204E-2</v>
      </c>
      <c r="R8" s="90">
        <f>(VLOOKUP($A7,'ADR Raw Data'!$B$6:$BE$49,'ADR Raw Data'!AY$1,FALSE))/100</f>
        <v>-8.35892918624314E-3</v>
      </c>
      <c r="S8" s="91">
        <f>(VLOOKUP($A7,'ADR Raw Data'!$B$6:$BE$49,'ADR Raw Data'!BA$1,FALSE))/100</f>
        <v>4.4237758316378597E-3</v>
      </c>
      <c r="T8" s="91">
        <f>(VLOOKUP($A7,'ADR Raw Data'!$B$6:$BE$49,'ADR Raw Data'!BB$1,FALSE))/100</f>
        <v>1.4877335182846601E-2</v>
      </c>
      <c r="U8" s="90">
        <f>(VLOOKUP($A7,'ADR Raw Data'!$B$6:$BE$49,'ADR Raw Data'!BC$1,FALSE))/100</f>
        <v>9.6488670347848905E-3</v>
      </c>
      <c r="V8" s="92">
        <f>(VLOOKUP($A7,'ADR Raw Data'!$B$6:$BE$49,'ADR Raw Data'!BE$1,FALSE))/100</f>
        <v>-2.1283233565633801E-3</v>
      </c>
      <c r="X8" s="89">
        <f>(VLOOKUP($A7,'RevPAR Raw Data'!$B$6:$BE$49,'RevPAR Raw Data'!AT$1,FALSE))/100</f>
        <v>1.5953034275894798E-2</v>
      </c>
      <c r="Y8" s="90">
        <f>(VLOOKUP($A7,'RevPAR Raw Data'!$B$6:$BE$49,'RevPAR Raw Data'!AU$1,FALSE))/100</f>
        <v>-5.37207525809683E-3</v>
      </c>
      <c r="Z8" s="90">
        <f>(VLOOKUP($A7,'RevPAR Raw Data'!$B$6:$BE$49,'RevPAR Raw Data'!AV$1,FALSE))/100</f>
        <v>-1.1483395924421E-2</v>
      </c>
      <c r="AA8" s="90">
        <f>(VLOOKUP($A7,'RevPAR Raw Data'!$B$6:$BE$49,'RevPAR Raw Data'!AW$1,FALSE))/100</f>
        <v>-3.9284798384357604E-2</v>
      </c>
      <c r="AB8" s="90">
        <f>(VLOOKUP($A7,'RevPAR Raw Data'!$B$6:$BE$49,'RevPAR Raw Data'!AX$1,FALSE))/100</f>
        <v>-4.3354408265151398E-2</v>
      </c>
      <c r="AC8" s="90">
        <f>(VLOOKUP($A7,'RevPAR Raw Data'!$B$6:$BE$49,'RevPAR Raw Data'!AY$1,FALSE))/100</f>
        <v>-1.9342208655361799E-2</v>
      </c>
      <c r="AD8" s="91">
        <f>(VLOOKUP($A7,'RevPAR Raw Data'!$B$6:$BE$49,'RevPAR Raw Data'!BA$1,FALSE))/100</f>
        <v>1.1322109756643399E-2</v>
      </c>
      <c r="AE8" s="91">
        <f>(VLOOKUP($A7,'RevPAR Raw Data'!$B$6:$BE$49,'RevPAR Raw Data'!BB$1,FALSE))/100</f>
        <v>3.37430689248698E-2</v>
      </c>
      <c r="AF8" s="90">
        <f>(VLOOKUP($A7,'RevPAR Raw Data'!$B$6:$BE$49,'RevPAR Raw Data'!BC$1,FALSE))/100</f>
        <v>2.2470237849234E-2</v>
      </c>
      <c r="AG8" s="92">
        <f>(VLOOKUP($A7,'RevPAR Raw Data'!$B$6:$BE$49,'RevPAR Raw Data'!BE$1,FALSE))/100</f>
        <v>-5.7146997212446206E-3</v>
      </c>
    </row>
    <row r="9" spans="1:33" x14ac:dyDescent="0.25">
      <c r="A9" s="129"/>
      <c r="B9" s="130"/>
      <c r="C9" s="131"/>
      <c r="D9" s="131"/>
      <c r="E9" s="131"/>
      <c r="F9" s="131"/>
      <c r="G9" s="132"/>
      <c r="H9" s="131"/>
      <c r="I9" s="131"/>
      <c r="J9" s="132"/>
      <c r="K9" s="133"/>
      <c r="M9" s="130"/>
      <c r="N9" s="131"/>
      <c r="O9" s="131"/>
      <c r="P9" s="131"/>
      <c r="Q9" s="131"/>
      <c r="R9" s="132"/>
      <c r="S9" s="131"/>
      <c r="T9" s="131"/>
      <c r="U9" s="132"/>
      <c r="V9" s="133"/>
      <c r="X9" s="130"/>
      <c r="Y9" s="131"/>
      <c r="Z9" s="131"/>
      <c r="AA9" s="131"/>
      <c r="AB9" s="131"/>
      <c r="AC9" s="132"/>
      <c r="AD9" s="131"/>
      <c r="AE9" s="131"/>
      <c r="AF9" s="132"/>
      <c r="AG9" s="133"/>
    </row>
    <row r="10" spans="1:33" x14ac:dyDescent="0.25">
      <c r="A10" s="134" t="s">
        <v>119</v>
      </c>
      <c r="B10" s="135"/>
      <c r="C10" s="136"/>
      <c r="D10" s="136"/>
      <c r="E10" s="136"/>
      <c r="F10" s="136"/>
      <c r="G10" s="137"/>
      <c r="H10" s="136"/>
      <c r="I10" s="136"/>
      <c r="J10" s="137"/>
      <c r="K10" s="138"/>
      <c r="M10" s="121"/>
      <c r="N10" s="122"/>
      <c r="O10" s="122"/>
      <c r="P10" s="122"/>
      <c r="Q10" s="122"/>
      <c r="R10" s="123"/>
      <c r="S10" s="122"/>
      <c r="T10" s="122"/>
      <c r="U10" s="123"/>
      <c r="V10" s="124"/>
      <c r="X10" s="121"/>
      <c r="Y10" s="122"/>
      <c r="Z10" s="122"/>
      <c r="AA10" s="122"/>
      <c r="AB10" s="122"/>
      <c r="AC10" s="123"/>
      <c r="AD10" s="122"/>
      <c r="AE10" s="122"/>
      <c r="AF10" s="123"/>
      <c r="AG10" s="124"/>
    </row>
    <row r="11" spans="1:33" x14ac:dyDescent="0.25">
      <c r="A11" s="116" t="s">
        <v>112</v>
      </c>
      <c r="B11" s="93">
        <f>(VLOOKUP($A11,'Occupancy Raw Data'!$B$8:$BE$51,'Occupancy Raw Data'!AG$3,FALSE))/100</f>
        <v>0.48490631505898596</v>
      </c>
      <c r="C11" s="99">
        <f>(VLOOKUP($A11,'Occupancy Raw Data'!$B$8:$BE$51,'Occupancy Raw Data'!AH$3,FALSE))/100</f>
        <v>0.64599236641221291</v>
      </c>
      <c r="D11" s="99">
        <f>(VLOOKUP($A11,'Occupancy Raw Data'!$B$8:$BE$51,'Occupancy Raw Data'!AI$3,FALSE))/100</f>
        <v>0.71426092990978407</v>
      </c>
      <c r="E11" s="99">
        <f>(VLOOKUP($A11,'Occupancy Raw Data'!$B$8:$BE$51,'Occupancy Raw Data'!AJ$3,FALSE))/100</f>
        <v>0.7002081887578071</v>
      </c>
      <c r="F11" s="99">
        <f>(VLOOKUP($A11,'Occupancy Raw Data'!$B$8:$BE$51,'Occupancy Raw Data'!AK$3,FALSE))/100</f>
        <v>0.67670020818875698</v>
      </c>
      <c r="G11" s="100">
        <f>(VLOOKUP($A11,'Occupancy Raw Data'!$B$8:$BE$51,'Occupancy Raw Data'!AL$3,FALSE))/100</f>
        <v>0.64441360166550998</v>
      </c>
      <c r="H11" s="99">
        <f>(VLOOKUP($A11,'Occupancy Raw Data'!$B$8:$BE$51,'Occupancy Raw Data'!AN$3,FALSE))/100</f>
        <v>0.72258848022206801</v>
      </c>
      <c r="I11" s="99">
        <f>(VLOOKUP($A11,'Occupancy Raw Data'!$B$8:$BE$51,'Occupancy Raw Data'!AO$3,FALSE))/100</f>
        <v>0.75242886884108207</v>
      </c>
      <c r="J11" s="100">
        <f>(VLOOKUP($A11,'Occupancy Raw Data'!$B$8:$BE$51,'Occupancy Raw Data'!AP$3,FALSE))/100</f>
        <v>0.73750867453157498</v>
      </c>
      <c r="K11" s="94">
        <f>(VLOOKUP($A11,'Occupancy Raw Data'!$B$8:$BE$51,'Occupancy Raw Data'!AR$3,FALSE))/100</f>
        <v>0.67101219391295697</v>
      </c>
      <c r="M11" s="121">
        <f>VLOOKUP($A11,'ADR Raw Data'!$B$6:$BE$49,'ADR Raw Data'!AG$1,FALSE)</f>
        <v>302.46951878354201</v>
      </c>
      <c r="N11" s="122">
        <f>VLOOKUP($A11,'ADR Raw Data'!$B$6:$BE$49,'ADR Raw Data'!AH$1,FALSE)</f>
        <v>308.21633006579799</v>
      </c>
      <c r="O11" s="122">
        <f>VLOOKUP($A11,'ADR Raw Data'!$B$6:$BE$49,'ADR Raw Data'!AI$1,FALSE)</f>
        <v>304.79215205246498</v>
      </c>
      <c r="P11" s="122">
        <f>VLOOKUP($A11,'ADR Raw Data'!$B$6:$BE$49,'ADR Raw Data'!AJ$1,FALSE)</f>
        <v>299.99687809712498</v>
      </c>
      <c r="Q11" s="122">
        <f>VLOOKUP($A11,'ADR Raw Data'!$B$6:$BE$49,'ADR Raw Data'!AK$1,FALSE)</f>
        <v>303.61304191770199</v>
      </c>
      <c r="R11" s="123">
        <f>VLOOKUP($A11,'ADR Raw Data'!$B$6:$BE$49,'ADR Raw Data'!AL$1,FALSE)</f>
        <v>303.83939101873699</v>
      </c>
      <c r="S11" s="122">
        <f>VLOOKUP($A11,'ADR Raw Data'!$B$6:$BE$49,'ADR Raw Data'!AN$1,FALSE)</f>
        <v>362.34746338535399</v>
      </c>
      <c r="T11" s="122">
        <f>VLOOKUP($A11,'ADR Raw Data'!$B$6:$BE$49,'ADR Raw Data'!AO$1,FALSE)</f>
        <v>370.19871339635603</v>
      </c>
      <c r="U11" s="123">
        <f>VLOOKUP($A11,'ADR Raw Data'!$B$6:$BE$49,'ADR Raw Data'!AP$1,FALSE)</f>
        <v>366.35250588096898</v>
      </c>
      <c r="V11" s="124">
        <f>VLOOKUP($A11,'ADR Raw Data'!$B$6:$BE$49,'ADR Raw Data'!AR$1,FALSE)</f>
        <v>323.47027314028202</v>
      </c>
      <c r="X11" s="121">
        <f>VLOOKUP($A11,'RevPAR Raw Data'!$B$6:$BE$49,'RevPAR Raw Data'!AG$1,FALSE)</f>
        <v>146.66937977099201</v>
      </c>
      <c r="Y11" s="122">
        <f>VLOOKUP($A11,'RevPAR Raw Data'!$B$6:$BE$49,'RevPAR Raw Data'!AH$1,FALSE)</f>
        <v>199.105396426092</v>
      </c>
      <c r="Z11" s="122">
        <f>VLOOKUP($A11,'RevPAR Raw Data'!$B$6:$BE$49,'RevPAR Raw Data'!AI$1,FALSE)</f>
        <v>217.70112595419801</v>
      </c>
      <c r="AA11" s="122">
        <f>VLOOKUP($A11,'RevPAR Raw Data'!$B$6:$BE$49,'RevPAR Raw Data'!AJ$1,FALSE)</f>
        <v>210.060270645385</v>
      </c>
      <c r="AB11" s="122">
        <f>VLOOKUP($A11,'RevPAR Raw Data'!$B$6:$BE$49,'RevPAR Raw Data'!AK$1,FALSE)</f>
        <v>205.455008674531</v>
      </c>
      <c r="AC11" s="123">
        <f>VLOOKUP($A11,'RevPAR Raw Data'!$B$6:$BE$49,'RevPAR Raw Data'!AL$1,FALSE)</f>
        <v>195.79823629424001</v>
      </c>
      <c r="AD11" s="122">
        <f>VLOOKUP($A11,'RevPAR Raw Data'!$B$6:$BE$49,'RevPAR Raw Data'!AN$1,FALSE)</f>
        <v>261.82810287994403</v>
      </c>
      <c r="AE11" s="122">
        <f>VLOOKUP($A11,'RevPAR Raw Data'!$B$6:$BE$49,'RevPAR Raw Data'!AO$1,FALSE)</f>
        <v>278.54819916724398</v>
      </c>
      <c r="AF11" s="123">
        <f>VLOOKUP($A11,'RevPAR Raw Data'!$B$6:$BE$49,'RevPAR Raw Data'!AP$1,FALSE)</f>
        <v>270.188151023594</v>
      </c>
      <c r="AG11" s="124">
        <f>VLOOKUP($A11,'RevPAR Raw Data'!$B$6:$BE$49,'RevPAR Raw Data'!AR$1,FALSE)</f>
        <v>217.05249764548401</v>
      </c>
    </row>
    <row r="12" spans="1:33" x14ac:dyDescent="0.25">
      <c r="A12" s="101" t="s">
        <v>122</v>
      </c>
      <c r="B12" s="89">
        <f>(VLOOKUP($A11,'Occupancy Raw Data'!$B$8:$BE$51,'Occupancy Raw Data'!AT$3,FALSE))/100</f>
        <v>0.126576863479509</v>
      </c>
      <c r="C12" s="90">
        <f>(VLOOKUP($A11,'Occupancy Raw Data'!$B$8:$BE$51,'Occupancy Raw Data'!AU$3,FALSE))/100</f>
        <v>0.114288819797878</v>
      </c>
      <c r="D12" s="90">
        <f>(VLOOKUP($A11,'Occupancy Raw Data'!$B$8:$BE$51,'Occupancy Raw Data'!AV$3,FALSE))/100</f>
        <v>6.4631218405282298E-2</v>
      </c>
      <c r="E12" s="90">
        <f>(VLOOKUP($A11,'Occupancy Raw Data'!$B$8:$BE$51,'Occupancy Raw Data'!AW$3,FALSE))/100</f>
        <v>2.0909280897508903E-2</v>
      </c>
      <c r="F12" s="90">
        <f>(VLOOKUP($A11,'Occupancy Raw Data'!$B$8:$BE$51,'Occupancy Raw Data'!AX$3,FALSE))/100</f>
        <v>4.3056920452022605E-2</v>
      </c>
      <c r="G12" s="90">
        <f>(VLOOKUP($A11,'Occupancy Raw Data'!$B$8:$BE$51,'Occupancy Raw Data'!AY$3,FALSE))/100</f>
        <v>6.8433680968654306E-2</v>
      </c>
      <c r="H12" s="91">
        <f>(VLOOKUP($A11,'Occupancy Raw Data'!$B$8:$BE$51,'Occupancy Raw Data'!BA$3,FALSE))/100</f>
        <v>9.0311443466750296E-2</v>
      </c>
      <c r="I12" s="91">
        <f>(VLOOKUP($A11,'Occupancy Raw Data'!$B$8:$BE$51,'Occupancy Raw Data'!BB$3,FALSE))/100</f>
        <v>0.12015879137124801</v>
      </c>
      <c r="J12" s="90">
        <f>(VLOOKUP($A11,'Occupancy Raw Data'!$B$8:$BE$51,'Occupancy Raw Data'!BC$3,FALSE))/100</f>
        <v>0.10533554864198001</v>
      </c>
      <c r="K12" s="92">
        <f>(VLOOKUP($A11,'Occupancy Raw Data'!$B$8:$BE$51,'Occupancy Raw Data'!BE$3,FALSE))/100</f>
        <v>7.9753711316103995E-2</v>
      </c>
      <c r="M12" s="89">
        <f>(VLOOKUP($A11,'ADR Raw Data'!$B$6:$BE$49,'ADR Raw Data'!AT$1,FALSE))/100</f>
        <v>4.5320732892682302E-3</v>
      </c>
      <c r="N12" s="90">
        <f>(VLOOKUP($A11,'ADR Raw Data'!$B$6:$BE$49,'ADR Raw Data'!AU$1,FALSE))/100</f>
        <v>1.47003502090934E-2</v>
      </c>
      <c r="O12" s="90">
        <f>(VLOOKUP($A11,'ADR Raw Data'!$B$6:$BE$49,'ADR Raw Data'!AV$1,FALSE))/100</f>
        <v>-1.7519537812843201E-2</v>
      </c>
      <c r="P12" s="90">
        <f>(VLOOKUP($A11,'ADR Raw Data'!$B$6:$BE$49,'ADR Raw Data'!AW$1,FALSE))/100</f>
        <v>-2.8785692671759299E-2</v>
      </c>
      <c r="Q12" s="90">
        <f>(VLOOKUP($A11,'ADR Raw Data'!$B$6:$BE$49,'ADR Raw Data'!AX$1,FALSE))/100</f>
        <v>-5.3792577474741698E-2</v>
      </c>
      <c r="R12" s="90">
        <f>(VLOOKUP($A11,'ADR Raw Data'!$B$6:$BE$49,'ADR Raw Data'!AY$1,FALSE))/100</f>
        <v>-1.8816163707853498E-2</v>
      </c>
      <c r="S12" s="91">
        <f>(VLOOKUP($A11,'ADR Raw Data'!$B$6:$BE$49,'ADR Raw Data'!BA$1,FALSE))/100</f>
        <v>-3.19866110335017E-2</v>
      </c>
      <c r="T12" s="91">
        <f>(VLOOKUP($A11,'ADR Raw Data'!$B$6:$BE$49,'ADR Raw Data'!BB$1,FALSE))/100</f>
        <v>-3.5659618499329498E-2</v>
      </c>
      <c r="U12" s="90">
        <f>(VLOOKUP($A11,'ADR Raw Data'!$B$6:$BE$49,'ADR Raw Data'!BC$1,FALSE))/100</f>
        <v>-3.3718854656410099E-2</v>
      </c>
      <c r="V12" s="92">
        <f>(VLOOKUP($A11,'ADR Raw Data'!$B$6:$BE$49,'ADR Raw Data'!BE$1,FALSE))/100</f>
        <v>-2.2680201721576202E-2</v>
      </c>
      <c r="X12" s="89">
        <f>(VLOOKUP($A11,'RevPAR Raw Data'!$B$6:$BE$49,'RevPAR Raw Data'!AT$1,FALSE))/100</f>
        <v>0.131682592390792</v>
      </c>
      <c r="Y12" s="90">
        <f>(VLOOKUP($A11,'RevPAR Raw Data'!$B$6:$BE$49,'RevPAR Raw Data'!AU$1,FALSE))/100</f>
        <v>0.13066925568298499</v>
      </c>
      <c r="Z12" s="90">
        <f>(VLOOKUP($A11,'RevPAR Raw Data'!$B$6:$BE$49,'RevPAR Raw Data'!AV$1,FALSE))/100</f>
        <v>4.5979371517697605E-2</v>
      </c>
      <c r="AA12" s="90">
        <f>(VLOOKUP($A11,'RevPAR Raw Data'!$B$6:$BE$49,'RevPAR Raw Data'!AW$1,FALSE))/100</f>
        <v>-8.4782999081535505E-3</v>
      </c>
      <c r="AB12" s="90">
        <f>(VLOOKUP($A11,'RevPAR Raw Data'!$B$6:$BE$49,'RevPAR Raw Data'!AX$1,FALSE))/100</f>
        <v>-1.30517997519582E-2</v>
      </c>
      <c r="AC12" s="90">
        <f>(VLOOKUP($A11,'RevPAR Raw Data'!$B$6:$BE$49,'RevPAR Raw Data'!AY$1,FALSE))/100</f>
        <v>4.83298579165636E-2</v>
      </c>
      <c r="AD12" s="91">
        <f>(VLOOKUP($A11,'RevPAR Raw Data'!$B$6:$BE$49,'RevPAR Raw Data'!BA$1,FALSE))/100</f>
        <v>5.54360754192035E-2</v>
      </c>
      <c r="AE12" s="91">
        <f>(VLOOKUP($A11,'RevPAR Raw Data'!$B$6:$BE$49,'RevPAR Raw Data'!BB$1,FALSE))/100</f>
        <v>8.02143562122795E-2</v>
      </c>
      <c r="AF12" s="90">
        <f>(VLOOKUP($A11,'RevPAR Raw Data'!$B$6:$BE$49,'RevPAR Raw Data'!BC$1,FALSE))/100</f>
        <v>6.8064899930757997E-2</v>
      </c>
      <c r="AG12" s="92">
        <f>(VLOOKUP($A11,'RevPAR Raw Data'!$B$6:$BE$49,'RevPAR Raw Data'!BE$1,FALSE))/100</f>
        <v>5.5264679333834096E-2</v>
      </c>
    </row>
    <row r="13" spans="1:33" x14ac:dyDescent="0.25">
      <c r="A13" s="139"/>
      <c r="B13" s="117"/>
      <c r="C13" s="118"/>
      <c r="D13" s="118"/>
      <c r="E13" s="118"/>
      <c r="F13" s="118"/>
      <c r="G13" s="119"/>
      <c r="H13" s="99"/>
      <c r="I13" s="99"/>
      <c r="J13" s="119"/>
      <c r="K13" s="120"/>
      <c r="M13" s="121"/>
      <c r="N13" s="122"/>
      <c r="O13" s="122"/>
      <c r="P13" s="122"/>
      <c r="Q13" s="122"/>
      <c r="R13" s="123"/>
      <c r="S13" s="122"/>
      <c r="T13" s="122"/>
      <c r="U13" s="123"/>
      <c r="V13" s="124"/>
      <c r="X13" s="121"/>
      <c r="Y13" s="122"/>
      <c r="Z13" s="122"/>
      <c r="AA13" s="122"/>
      <c r="AB13" s="122"/>
      <c r="AC13" s="123"/>
      <c r="AD13" s="122"/>
      <c r="AE13" s="122"/>
      <c r="AF13" s="123"/>
      <c r="AG13" s="124"/>
    </row>
    <row r="14" spans="1:33" x14ac:dyDescent="0.25">
      <c r="A14" s="116" t="s">
        <v>113</v>
      </c>
      <c r="B14" s="93">
        <f>(VLOOKUP($A14,'Occupancy Raw Data'!$B$8:$BE$51,'Occupancy Raw Data'!AG$3,FALSE))/100</f>
        <v>0.54096279927680402</v>
      </c>
      <c r="C14" s="99">
        <f>(VLOOKUP($A14,'Occupancy Raw Data'!$B$8:$BE$51,'Occupancy Raw Data'!AH$3,FALSE))/100</f>
        <v>0.68719981006994502</v>
      </c>
      <c r="D14" s="99">
        <f>(VLOOKUP($A14,'Occupancy Raw Data'!$B$8:$BE$51,'Occupancy Raw Data'!AI$3,FALSE))/100</f>
        <v>0.76029750890977199</v>
      </c>
      <c r="E14" s="99">
        <f>(VLOOKUP($A14,'Occupancy Raw Data'!$B$8:$BE$51,'Occupancy Raw Data'!AJ$3,FALSE))/100</f>
        <v>0.74644292732725004</v>
      </c>
      <c r="F14" s="99">
        <f>(VLOOKUP($A14,'Occupancy Raw Data'!$B$8:$BE$51,'Occupancy Raw Data'!AK$3,FALSE))/100</f>
        <v>0.70176190172361896</v>
      </c>
      <c r="G14" s="100">
        <f>(VLOOKUP($A14,'Occupancy Raw Data'!$B$8:$BE$51,'Occupancy Raw Data'!AL$3,FALSE))/100</f>
        <v>0.68738564035018901</v>
      </c>
      <c r="H14" s="99">
        <f>(VLOOKUP($A14,'Occupancy Raw Data'!$B$8:$BE$51,'Occupancy Raw Data'!AN$3,FALSE))/100</f>
        <v>0.77466252244533296</v>
      </c>
      <c r="I14" s="99">
        <f>(VLOOKUP($A14,'Occupancy Raw Data'!$B$8:$BE$51,'Occupancy Raw Data'!AO$3,FALSE))/100</f>
        <v>0.79299249847326092</v>
      </c>
      <c r="J14" s="100">
        <f>(VLOOKUP($A14,'Occupancy Raw Data'!$B$8:$BE$51,'Occupancy Raw Data'!AP$3,FALSE))/100</f>
        <v>0.78382751045929699</v>
      </c>
      <c r="K14" s="94">
        <f>(VLOOKUP($A14,'Occupancy Raw Data'!$B$8:$BE$51,'Occupancy Raw Data'!AR$3,FALSE))/100</f>
        <v>0.71495460425778001</v>
      </c>
      <c r="M14" s="121">
        <f>VLOOKUP($A14,'ADR Raw Data'!$B$6:$BE$49,'ADR Raw Data'!AG$1,FALSE)</f>
        <v>184.34280860186001</v>
      </c>
      <c r="N14" s="122">
        <f>VLOOKUP($A14,'ADR Raw Data'!$B$6:$BE$49,'ADR Raw Data'!AH$1,FALSE)</f>
        <v>208.79880956177399</v>
      </c>
      <c r="O14" s="122">
        <f>VLOOKUP($A14,'ADR Raw Data'!$B$6:$BE$49,'ADR Raw Data'!AI$1,FALSE)</f>
        <v>217.76233692589801</v>
      </c>
      <c r="P14" s="122">
        <f>VLOOKUP($A14,'ADR Raw Data'!$B$6:$BE$49,'ADR Raw Data'!AJ$1,FALSE)</f>
        <v>212.940363278912</v>
      </c>
      <c r="Q14" s="122">
        <f>VLOOKUP($A14,'ADR Raw Data'!$B$6:$BE$49,'ADR Raw Data'!AK$1,FALSE)</f>
        <v>196.136902365211</v>
      </c>
      <c r="R14" s="123">
        <f>VLOOKUP($A14,'ADR Raw Data'!$B$6:$BE$49,'ADR Raw Data'!AL$1,FALSE)</f>
        <v>205.250858682901</v>
      </c>
      <c r="S14" s="122">
        <f>VLOOKUP($A14,'ADR Raw Data'!$B$6:$BE$49,'ADR Raw Data'!AN$1,FALSE)</f>
        <v>201.31909070585601</v>
      </c>
      <c r="T14" s="122">
        <f>VLOOKUP($A14,'ADR Raw Data'!$B$6:$BE$49,'ADR Raw Data'!AO$1,FALSE)</f>
        <v>202.900612988505</v>
      </c>
      <c r="U14" s="123">
        <f>VLOOKUP($A14,'ADR Raw Data'!$B$6:$BE$49,'ADR Raw Data'!AP$1,FALSE)</f>
        <v>202.11909790742399</v>
      </c>
      <c r="V14" s="124">
        <f>VLOOKUP($A14,'ADR Raw Data'!$B$6:$BE$49,'ADR Raw Data'!AR$1,FALSE)</f>
        <v>204.26936968259</v>
      </c>
      <c r="X14" s="121">
        <f>VLOOKUP($A14,'RevPAR Raw Data'!$B$6:$BE$49,'RevPAR Raw Data'!AG$1,FALSE)</f>
        <v>99.722601767810502</v>
      </c>
      <c r="Y14" s="122">
        <f>VLOOKUP($A14,'RevPAR Raw Data'!$B$6:$BE$49,'RevPAR Raw Data'!AH$1,FALSE)</f>
        <v>143.486502273681</v>
      </c>
      <c r="Z14" s="122">
        <f>VLOOKUP($A14,'RevPAR Raw Data'!$B$6:$BE$49,'RevPAR Raw Data'!AI$1,FALSE)</f>
        <v>165.564162299131</v>
      </c>
      <c r="AA14" s="122">
        <f>VLOOKUP($A14,'RevPAR Raw Data'!$B$6:$BE$49,'RevPAR Raw Data'!AJ$1,FALSE)</f>
        <v>158.94782811203899</v>
      </c>
      <c r="AB14" s="122">
        <f>VLOOKUP($A14,'RevPAR Raw Data'!$B$6:$BE$49,'RevPAR Raw Data'!AK$1,FALSE)</f>
        <v>137.64140560198999</v>
      </c>
      <c r="AC14" s="123">
        <f>VLOOKUP($A14,'RevPAR Raw Data'!$B$6:$BE$49,'RevPAR Raw Data'!AL$1,FALSE)</f>
        <v>141.08649292817199</v>
      </c>
      <c r="AD14" s="122">
        <f>VLOOKUP($A14,'RevPAR Raw Data'!$B$6:$BE$49,'RevPAR Raw Data'!AN$1,FALSE)</f>
        <v>155.954354622599</v>
      </c>
      <c r="AE14" s="122">
        <f>VLOOKUP($A14,'RevPAR Raw Data'!$B$6:$BE$49,'RevPAR Raw Data'!AO$1,FALSE)</f>
        <v>160.89866403551099</v>
      </c>
      <c r="AF14" s="123">
        <f>VLOOKUP($A14,'RevPAR Raw Data'!$B$6:$BE$49,'RevPAR Raw Data'!AP$1,FALSE)</f>
        <v>158.42650932905499</v>
      </c>
      <c r="AG14" s="124">
        <f>VLOOKUP($A14,'RevPAR Raw Data'!$B$6:$BE$49,'RevPAR Raw Data'!AR$1,FALSE)</f>
        <v>146.043326363403</v>
      </c>
    </row>
    <row r="15" spans="1:33" x14ac:dyDescent="0.25">
      <c r="A15" s="101" t="s">
        <v>122</v>
      </c>
      <c r="B15" s="89">
        <f>(VLOOKUP($A14,'Occupancy Raw Data'!$B$8:$BE$51,'Occupancy Raw Data'!AT$3,FALSE))/100</f>
        <v>4.6117232240701203E-2</v>
      </c>
      <c r="C15" s="90">
        <f>(VLOOKUP($A14,'Occupancy Raw Data'!$B$8:$BE$51,'Occupancy Raw Data'!AU$3,FALSE))/100</f>
        <v>-4.5016450014147107E-3</v>
      </c>
      <c r="D15" s="90">
        <f>(VLOOKUP($A14,'Occupancy Raw Data'!$B$8:$BE$51,'Occupancy Raw Data'!AV$3,FALSE))/100</f>
        <v>-1.8954819741218699E-2</v>
      </c>
      <c r="E15" s="90">
        <f>(VLOOKUP($A14,'Occupancy Raw Data'!$B$8:$BE$51,'Occupancy Raw Data'!AW$3,FALSE))/100</f>
        <v>-3.6843515088774502E-2</v>
      </c>
      <c r="F15" s="90">
        <f>(VLOOKUP($A14,'Occupancy Raw Data'!$B$8:$BE$51,'Occupancy Raw Data'!AX$3,FALSE))/100</f>
        <v>-4.1525197474919902E-2</v>
      </c>
      <c r="G15" s="90">
        <f>(VLOOKUP($A14,'Occupancy Raw Data'!$B$8:$BE$51,'Occupancy Raw Data'!AY$3,FALSE))/100</f>
        <v>-1.5171458346831E-2</v>
      </c>
      <c r="H15" s="91">
        <f>(VLOOKUP($A14,'Occupancy Raw Data'!$B$8:$BE$51,'Occupancy Raw Data'!BA$3,FALSE))/100</f>
        <v>1.1695579329554699E-2</v>
      </c>
      <c r="I15" s="91">
        <f>(VLOOKUP($A14,'Occupancy Raw Data'!$B$8:$BE$51,'Occupancy Raw Data'!BB$3,FALSE))/100</f>
        <v>5.0618876715818405E-2</v>
      </c>
      <c r="J15" s="90">
        <f>(VLOOKUP($A14,'Occupancy Raw Data'!$B$8:$BE$51,'Occupancy Raw Data'!BC$3,FALSE))/100</f>
        <v>3.1017443242916599E-2</v>
      </c>
      <c r="K15" s="92">
        <f>(VLOOKUP($A14,'Occupancy Raw Data'!$B$8:$BE$51,'Occupancy Raw Data'!BE$3,FALSE))/100</f>
        <v>-1.1407341718142E-3</v>
      </c>
      <c r="M15" s="89">
        <f>(VLOOKUP($A14,'ADR Raw Data'!$B$6:$BE$49,'ADR Raw Data'!AT$1,FALSE))/100</f>
        <v>5.7273996096149108E-3</v>
      </c>
      <c r="N15" s="90">
        <f>(VLOOKUP($A14,'ADR Raw Data'!$B$6:$BE$49,'ADR Raw Data'!AU$1,FALSE))/100</f>
        <v>5.0122414478629895E-3</v>
      </c>
      <c r="O15" s="90">
        <f>(VLOOKUP($A14,'ADR Raw Data'!$B$6:$BE$49,'ADR Raw Data'!AV$1,FALSE))/100</f>
        <v>-1.8388951536719099E-3</v>
      </c>
      <c r="P15" s="90">
        <f>(VLOOKUP($A14,'ADR Raw Data'!$B$6:$BE$49,'ADR Raw Data'!AW$1,FALSE))/100</f>
        <v>-1.5381415619995599E-2</v>
      </c>
      <c r="Q15" s="90">
        <f>(VLOOKUP($A14,'ADR Raw Data'!$B$6:$BE$49,'ADR Raw Data'!AX$1,FALSE))/100</f>
        <v>-1.47968606806989E-2</v>
      </c>
      <c r="R15" s="90">
        <f>(VLOOKUP($A14,'ADR Raw Data'!$B$6:$BE$49,'ADR Raw Data'!AY$1,FALSE))/100</f>
        <v>-6.1390219580617E-3</v>
      </c>
      <c r="S15" s="91">
        <f>(VLOOKUP($A14,'ADR Raw Data'!$B$6:$BE$49,'ADR Raw Data'!BA$1,FALSE))/100</f>
        <v>2.1337925412040999E-2</v>
      </c>
      <c r="T15" s="91">
        <f>(VLOOKUP($A14,'ADR Raw Data'!$B$6:$BE$49,'ADR Raw Data'!BB$1,FALSE))/100</f>
        <v>3.2687085673269001E-2</v>
      </c>
      <c r="U15" s="90">
        <f>(VLOOKUP($A14,'ADR Raw Data'!$B$6:$BE$49,'ADR Raw Data'!BC$1,FALSE))/100</f>
        <v>2.7038438943514799E-2</v>
      </c>
      <c r="V15" s="92">
        <f>(VLOOKUP($A14,'ADR Raw Data'!$B$6:$BE$49,'ADR Raw Data'!BE$1,FALSE))/100</f>
        <v>3.4450930025843201E-3</v>
      </c>
      <c r="X15" s="89">
        <f>(VLOOKUP($A14,'RevPAR Raw Data'!$B$6:$BE$49,'RevPAR Raw Data'!AT$1,FALSE))/100</f>
        <v>5.2108763668247994E-2</v>
      </c>
      <c r="Y15" s="90">
        <f>(VLOOKUP($A14,'RevPAR Raw Data'!$B$6:$BE$49,'RevPAR Raw Data'!AU$1,FALSE))/100</f>
        <v>4.8803311478861597E-4</v>
      </c>
      <c r="Z15" s="90">
        <f>(VLOOKUP($A14,'RevPAR Raw Data'!$B$6:$BE$49,'RevPAR Raw Data'!AV$1,FALSE))/100</f>
        <v>-2.0758858968729702E-2</v>
      </c>
      <c r="AA15" s="90">
        <f>(VLOOKUP($A14,'RevPAR Raw Data'!$B$6:$BE$49,'RevPAR Raw Data'!AW$1,FALSE))/100</f>
        <v>-5.1658225290288094E-2</v>
      </c>
      <c r="AB15" s="90">
        <f>(VLOOKUP($A14,'RevPAR Raw Data'!$B$6:$BE$49,'RevPAR Raw Data'!AX$1,FALSE))/100</f>
        <v>-5.5707615593843907E-2</v>
      </c>
      <c r="AC15" s="90">
        <f>(VLOOKUP($A14,'RevPAR Raw Data'!$B$6:$BE$49,'RevPAR Raw Data'!AY$1,FALSE))/100</f>
        <v>-2.12173423889657E-2</v>
      </c>
      <c r="AD15" s="91">
        <f>(VLOOKUP($A14,'RevPAR Raw Data'!$B$6:$BE$49,'RevPAR Raw Data'!BA$1,FALSE))/100</f>
        <v>3.3283064140980395E-2</v>
      </c>
      <c r="AE15" s="91">
        <f>(VLOOKUP($A14,'RevPAR Raw Data'!$B$6:$BE$49,'RevPAR Raw Data'!BB$1,FALSE))/100</f>
        <v>8.4960545948981989E-2</v>
      </c>
      <c r="AF15" s="90">
        <f>(VLOOKUP($A14,'RevPAR Raw Data'!$B$6:$BE$49,'RevPAR Raw Data'!BC$1,FALSE))/100</f>
        <v>5.8894545431739005E-2</v>
      </c>
      <c r="AG15" s="92">
        <f>(VLOOKUP($A14,'RevPAR Raw Data'!$B$6:$BE$49,'RevPAR Raw Data'!BE$1,FALSE))/100</f>
        <v>2.30042889545699E-3</v>
      </c>
    </row>
    <row r="16" spans="1:33" x14ac:dyDescent="0.25">
      <c r="A16" s="139"/>
      <c r="B16" s="93"/>
      <c r="C16" s="99"/>
      <c r="D16" s="99"/>
      <c r="E16" s="99"/>
      <c r="F16" s="99"/>
      <c r="G16" s="100"/>
      <c r="H16" s="99"/>
      <c r="I16" s="99"/>
      <c r="J16" s="100"/>
      <c r="K16" s="94"/>
      <c r="M16" s="121"/>
      <c r="N16" s="122"/>
      <c r="O16" s="122"/>
      <c r="P16" s="122"/>
      <c r="Q16" s="122"/>
      <c r="R16" s="123"/>
      <c r="S16" s="122"/>
      <c r="T16" s="122"/>
      <c r="U16" s="123"/>
      <c r="V16" s="124"/>
      <c r="X16" s="121"/>
      <c r="Y16" s="122"/>
      <c r="Z16" s="122"/>
      <c r="AA16" s="122"/>
      <c r="AB16" s="122"/>
      <c r="AC16" s="123"/>
      <c r="AD16" s="122"/>
      <c r="AE16" s="122"/>
      <c r="AF16" s="123"/>
      <c r="AG16" s="124"/>
    </row>
    <row r="17" spans="1:33" x14ac:dyDescent="0.25">
      <c r="A17" s="116" t="s">
        <v>114</v>
      </c>
      <c r="B17" s="93">
        <f>(VLOOKUP($A17,'Occupancy Raw Data'!$B$8:$BE$51,'Occupancy Raw Data'!AG$3,FALSE))/100</f>
        <v>0.53676885182657197</v>
      </c>
      <c r="C17" s="99">
        <f>(VLOOKUP($A17,'Occupancy Raw Data'!$B$8:$BE$51,'Occupancy Raw Data'!AH$3,FALSE))/100</f>
        <v>0.68162596076802007</v>
      </c>
      <c r="D17" s="99">
        <f>(VLOOKUP($A17,'Occupancy Raw Data'!$B$8:$BE$51,'Occupancy Raw Data'!AI$3,FALSE))/100</f>
        <v>0.74781137786746499</v>
      </c>
      <c r="E17" s="99">
        <f>(VLOOKUP($A17,'Occupancy Raw Data'!$B$8:$BE$51,'Occupancy Raw Data'!AJ$3,FALSE))/100</f>
        <v>0.74352677577789905</v>
      </c>
      <c r="F17" s="99">
        <f>(VLOOKUP($A17,'Occupancy Raw Data'!$B$8:$BE$51,'Occupancy Raw Data'!AK$3,FALSE))/100</f>
        <v>0.71227723947590904</v>
      </c>
      <c r="G17" s="100">
        <f>(VLOOKUP($A17,'Occupancy Raw Data'!$B$8:$BE$51,'Occupancy Raw Data'!AL$3,FALSE))/100</f>
        <v>0.68440178295861898</v>
      </c>
      <c r="H17" s="99">
        <f>(VLOOKUP($A17,'Occupancy Raw Data'!$B$8:$BE$51,'Occupancy Raw Data'!AN$3,FALSE))/100</f>
        <v>0.79552030626326098</v>
      </c>
      <c r="I17" s="99">
        <f>(VLOOKUP($A17,'Occupancy Raw Data'!$B$8:$BE$51,'Occupancy Raw Data'!AO$3,FALSE))/100</f>
        <v>0.79375454424049907</v>
      </c>
      <c r="J17" s="100">
        <f>(VLOOKUP($A17,'Occupancy Raw Data'!$B$8:$BE$51,'Occupancy Raw Data'!AP$3,FALSE))/100</f>
        <v>0.79463742525187997</v>
      </c>
      <c r="K17" s="94">
        <f>(VLOOKUP($A17,'Occupancy Raw Data'!$B$8:$BE$51,'Occupancy Raw Data'!AR$3,FALSE))/100</f>
        <v>0.71589748046651391</v>
      </c>
      <c r="M17" s="121">
        <f>VLOOKUP($A17,'ADR Raw Data'!$B$6:$BE$49,'ADR Raw Data'!AG$1,FALSE)</f>
        <v>139.30472757429101</v>
      </c>
      <c r="N17" s="122">
        <f>VLOOKUP($A17,'ADR Raw Data'!$B$6:$BE$49,'ADR Raw Data'!AH$1,FALSE)</f>
        <v>153.16139994557801</v>
      </c>
      <c r="O17" s="122">
        <f>VLOOKUP($A17,'ADR Raw Data'!$B$6:$BE$49,'ADR Raw Data'!AI$1,FALSE)</f>
        <v>160.87997837215701</v>
      </c>
      <c r="P17" s="122">
        <f>VLOOKUP($A17,'ADR Raw Data'!$B$6:$BE$49,'ADR Raw Data'!AJ$1,FALSE)</f>
        <v>156.90653551792599</v>
      </c>
      <c r="Q17" s="122">
        <f>VLOOKUP($A17,'ADR Raw Data'!$B$6:$BE$49,'ADR Raw Data'!AK$1,FALSE)</f>
        <v>148.03000312483701</v>
      </c>
      <c r="R17" s="123">
        <f>VLOOKUP($A17,'ADR Raw Data'!$B$6:$BE$49,'ADR Raw Data'!AL$1,FALSE)</f>
        <v>152.42026801490701</v>
      </c>
      <c r="S17" s="122">
        <f>VLOOKUP($A17,'ADR Raw Data'!$B$6:$BE$49,'ADR Raw Data'!AN$1,FALSE)</f>
        <v>156.07843301468799</v>
      </c>
      <c r="T17" s="122">
        <f>VLOOKUP($A17,'ADR Raw Data'!$B$6:$BE$49,'ADR Raw Data'!AO$1,FALSE)</f>
        <v>156.761392412162</v>
      </c>
      <c r="U17" s="123">
        <f>VLOOKUP($A17,'ADR Raw Data'!$B$6:$BE$49,'ADR Raw Data'!AP$1,FALSE)</f>
        <v>156.419533312792</v>
      </c>
      <c r="V17" s="124">
        <f>VLOOKUP($A17,'ADR Raw Data'!$B$6:$BE$49,'ADR Raw Data'!AR$1,FALSE)</f>
        <v>153.688584361652</v>
      </c>
      <c r="X17" s="121">
        <f>VLOOKUP($A17,'RevPAR Raw Data'!$B$6:$BE$49,'RevPAR Raw Data'!AG$1,FALSE)</f>
        <v>74.774438674065905</v>
      </c>
      <c r="Y17" s="122">
        <f>VLOOKUP($A17,'RevPAR Raw Data'!$B$6:$BE$49,'RevPAR Raw Data'!AH$1,FALSE)</f>
        <v>104.398786390479</v>
      </c>
      <c r="Z17" s="122">
        <f>VLOOKUP($A17,'RevPAR Raw Data'!$B$6:$BE$49,'RevPAR Raw Data'!AI$1,FALSE)</f>
        <v>120.307878297771</v>
      </c>
      <c r="AA17" s="122">
        <f>VLOOKUP($A17,'RevPAR Raw Data'!$B$6:$BE$49,'RevPAR Raw Data'!AJ$1,FALSE)</f>
        <v>116.664210452124</v>
      </c>
      <c r="AB17" s="122">
        <f>VLOOKUP($A17,'RevPAR Raw Data'!$B$6:$BE$49,'RevPAR Raw Data'!AK$1,FALSE)</f>
        <v>105.438401985369</v>
      </c>
      <c r="AC17" s="123">
        <f>VLOOKUP($A17,'RevPAR Raw Data'!$B$6:$BE$49,'RevPAR Raw Data'!AL$1,FALSE)</f>
        <v>104.316703188433</v>
      </c>
      <c r="AD17" s="122">
        <f>VLOOKUP($A17,'RevPAR Raw Data'!$B$6:$BE$49,'RevPAR Raw Data'!AN$1,FALSE)</f>
        <v>124.163562832935</v>
      </c>
      <c r="AE17" s="122">
        <f>VLOOKUP($A17,'RevPAR Raw Data'!$B$6:$BE$49,'RevPAR Raw Data'!AO$1,FALSE)</f>
        <v>124.430067588621</v>
      </c>
      <c r="AF17" s="123">
        <f>VLOOKUP($A17,'RevPAR Raw Data'!$B$6:$BE$49,'RevPAR Raw Data'!AP$1,FALSE)</f>
        <v>124.29681521077801</v>
      </c>
      <c r="AG17" s="124">
        <f>VLOOKUP($A17,'RevPAR Raw Data'!$B$6:$BE$49,'RevPAR Raw Data'!AR$1,FALSE)</f>
        <v>110.025270320972</v>
      </c>
    </row>
    <row r="18" spans="1:33" x14ac:dyDescent="0.25">
      <c r="A18" s="101" t="s">
        <v>122</v>
      </c>
      <c r="B18" s="89">
        <f>(VLOOKUP($A17,'Occupancy Raw Data'!$B$8:$BE$51,'Occupancy Raw Data'!AT$3,FALSE))/100</f>
        <v>-1.23262185077025E-2</v>
      </c>
      <c r="C18" s="90">
        <f>(VLOOKUP($A17,'Occupancy Raw Data'!$B$8:$BE$51,'Occupancy Raw Data'!AU$3,FALSE))/100</f>
        <v>-2.1996622369447397E-2</v>
      </c>
      <c r="D18" s="90">
        <f>(VLOOKUP($A17,'Occupancy Raw Data'!$B$8:$BE$51,'Occupancy Raw Data'!AV$3,FALSE))/100</f>
        <v>-2.5927517364477598E-2</v>
      </c>
      <c r="E18" s="90">
        <f>(VLOOKUP($A17,'Occupancy Raw Data'!$B$8:$BE$51,'Occupancy Raw Data'!AW$3,FALSE))/100</f>
        <v>-3.5058404973690498E-2</v>
      </c>
      <c r="F18" s="90">
        <f>(VLOOKUP($A17,'Occupancy Raw Data'!$B$8:$BE$51,'Occupancy Raw Data'!AX$3,FALSE))/100</f>
        <v>-3.7730293911322405E-2</v>
      </c>
      <c r="G18" s="90">
        <f>(VLOOKUP($A17,'Occupancy Raw Data'!$B$8:$BE$51,'Occupancy Raw Data'!AY$3,FALSE))/100</f>
        <v>-2.7530853858068798E-2</v>
      </c>
      <c r="H18" s="91">
        <f>(VLOOKUP($A17,'Occupancy Raw Data'!$B$8:$BE$51,'Occupancy Raw Data'!BA$3,FALSE))/100</f>
        <v>-6.0499796631461097E-3</v>
      </c>
      <c r="I18" s="91">
        <f>(VLOOKUP($A17,'Occupancy Raw Data'!$B$8:$BE$51,'Occupancy Raw Data'!BB$3,FALSE))/100</f>
        <v>1.9009361899892E-4</v>
      </c>
      <c r="J18" s="90">
        <f>(VLOOKUP($A17,'Occupancy Raw Data'!$B$8:$BE$51,'Occupancy Raw Data'!BC$3,FALSE))/100</f>
        <v>-2.9431727236164701E-3</v>
      </c>
      <c r="K18" s="92">
        <f>(VLOOKUP($A17,'Occupancy Raw Data'!$B$8:$BE$51,'Occupancy Raw Data'!BE$3,FALSE))/100</f>
        <v>-1.9865753859969498E-2</v>
      </c>
      <c r="M18" s="89">
        <f>(VLOOKUP($A17,'ADR Raw Data'!$B$6:$BE$49,'ADR Raw Data'!AT$1,FALSE))/100</f>
        <v>-1.06434396989627E-2</v>
      </c>
      <c r="N18" s="90">
        <f>(VLOOKUP($A17,'ADR Raw Data'!$B$6:$BE$49,'ADR Raw Data'!AU$1,FALSE))/100</f>
        <v>4.1242214350975899E-3</v>
      </c>
      <c r="O18" s="90">
        <f>(VLOOKUP($A17,'ADR Raw Data'!$B$6:$BE$49,'ADR Raw Data'!AV$1,FALSE))/100</f>
        <v>6.9110746761693095E-3</v>
      </c>
      <c r="P18" s="90">
        <f>(VLOOKUP($A17,'ADR Raw Data'!$B$6:$BE$49,'ADR Raw Data'!AW$1,FALSE))/100</f>
        <v>-1.6891781017637299E-2</v>
      </c>
      <c r="Q18" s="90">
        <f>(VLOOKUP($A17,'ADR Raw Data'!$B$6:$BE$49,'ADR Raw Data'!AX$1,FALSE))/100</f>
        <v>-2.75677249054045E-2</v>
      </c>
      <c r="R18" s="90">
        <f>(VLOOKUP($A17,'ADR Raw Data'!$B$6:$BE$49,'ADR Raw Data'!AY$1,FALSE))/100</f>
        <v>-8.8744384723607201E-3</v>
      </c>
      <c r="S18" s="91">
        <f>(VLOOKUP($A17,'ADR Raw Data'!$B$6:$BE$49,'ADR Raw Data'!BA$1,FALSE))/100</f>
        <v>1.41828993982373E-3</v>
      </c>
      <c r="T18" s="91">
        <f>(VLOOKUP($A17,'ADR Raw Data'!$B$6:$BE$49,'ADR Raw Data'!BB$1,FALSE))/100</f>
        <v>8.6200233679687797E-3</v>
      </c>
      <c r="U18" s="90">
        <f>(VLOOKUP($A17,'ADR Raw Data'!$B$6:$BE$49,'ADR Raw Data'!BC$1,FALSE))/100</f>
        <v>5.0057132858398103E-3</v>
      </c>
      <c r="V18" s="92">
        <f>(VLOOKUP($A17,'ADR Raw Data'!$B$6:$BE$49,'ADR Raw Data'!BE$1,FALSE))/100</f>
        <v>-4.3720087622423701E-3</v>
      </c>
      <c r="X18" s="89">
        <f>(VLOOKUP($A17,'RevPAR Raw Data'!$B$6:$BE$49,'RevPAR Raw Data'!AT$1,FALSE))/100</f>
        <v>-2.28384648432623E-2</v>
      </c>
      <c r="Y18" s="90">
        <f>(VLOOKUP($A17,'RevPAR Raw Data'!$B$6:$BE$49,'RevPAR Raw Data'!AU$1,FALSE))/100</f>
        <v>-1.7963119875825599E-2</v>
      </c>
      <c r="Z18" s="90">
        <f>(VLOOKUP($A17,'RevPAR Raw Data'!$B$6:$BE$49,'RevPAR Raw Data'!AV$1,FALSE))/100</f>
        <v>-1.9195629696981801E-2</v>
      </c>
      <c r="AA18" s="90">
        <f>(VLOOKUP($A17,'RevPAR Raw Data'!$B$6:$BE$49,'RevPAR Raw Data'!AW$1,FALSE))/100</f>
        <v>-5.1357987091684605E-2</v>
      </c>
      <c r="AB18" s="90">
        <f>(VLOOKUP($A17,'RevPAR Raw Data'!$B$6:$BE$49,'RevPAR Raw Data'!AX$1,FALSE))/100</f>
        <v>-6.4257880453579497E-2</v>
      </c>
      <c r="AC18" s="90">
        <f>(VLOOKUP($A17,'RevPAR Raw Data'!$B$6:$BE$49,'RevPAR Raw Data'!AY$1,FALSE))/100</f>
        <v>-3.6160971461774598E-2</v>
      </c>
      <c r="AD18" s="91">
        <f>(VLOOKUP($A17,'RevPAR Raw Data'!$B$6:$BE$49,'RevPAR Raw Data'!BA$1,FALSE))/100</f>
        <v>-4.6402703486147501E-3</v>
      </c>
      <c r="AE18" s="91">
        <f>(VLOOKUP($A17,'RevPAR Raw Data'!$B$6:$BE$49,'RevPAR Raw Data'!BB$1,FALSE))/100</f>
        <v>8.8117555984055691E-3</v>
      </c>
      <c r="AF18" s="90">
        <f>(VLOOKUP($A17,'RevPAR Raw Data'!$B$6:$BE$49,'RevPAR Raw Data'!BC$1,FALSE))/100</f>
        <v>2.0478078834182002E-3</v>
      </c>
      <c r="AG18" s="92">
        <f>(VLOOKUP($A17,'RevPAR Raw Data'!$B$6:$BE$49,'RevPAR Raw Data'!BE$1,FALSE))/100</f>
        <v>-2.4150909372267503E-2</v>
      </c>
    </row>
    <row r="19" spans="1:33" x14ac:dyDescent="0.25">
      <c r="A19" s="139"/>
      <c r="B19" s="117"/>
      <c r="C19" s="118"/>
      <c r="D19" s="118"/>
      <c r="E19" s="118"/>
      <c r="F19" s="118"/>
      <c r="G19" s="119"/>
      <c r="H19" s="99"/>
      <c r="I19" s="99"/>
      <c r="J19" s="119"/>
      <c r="K19" s="120"/>
      <c r="M19" s="121"/>
      <c r="N19" s="122"/>
      <c r="O19" s="122"/>
      <c r="P19" s="122"/>
      <c r="Q19" s="122"/>
      <c r="R19" s="123"/>
      <c r="S19" s="122"/>
      <c r="T19" s="122"/>
      <c r="U19" s="123"/>
      <c r="V19" s="124"/>
      <c r="X19" s="121"/>
      <c r="Y19" s="122"/>
      <c r="Z19" s="122"/>
      <c r="AA19" s="122"/>
      <c r="AB19" s="122"/>
      <c r="AC19" s="123"/>
      <c r="AD19" s="122"/>
      <c r="AE19" s="122"/>
      <c r="AF19" s="123"/>
      <c r="AG19" s="124"/>
    </row>
    <row r="20" spans="1:33" x14ac:dyDescent="0.25">
      <c r="A20" s="116" t="s">
        <v>115</v>
      </c>
      <c r="B20" s="93">
        <f>(VLOOKUP($A20,'Occupancy Raw Data'!$B$8:$BE$51,'Occupancy Raw Data'!AG$3,FALSE))/100</f>
        <v>0.50237940731126896</v>
      </c>
      <c r="C20" s="99">
        <f>(VLOOKUP($A20,'Occupancy Raw Data'!$B$8:$BE$51,'Occupancy Raw Data'!AH$3,FALSE))/100</f>
        <v>0.62994207705434102</v>
      </c>
      <c r="D20" s="99">
        <f>(VLOOKUP($A20,'Occupancy Raw Data'!$B$8:$BE$51,'Occupancy Raw Data'!AI$3,FALSE))/100</f>
        <v>0.68951390056947803</v>
      </c>
      <c r="E20" s="99">
        <f>(VLOOKUP($A20,'Occupancy Raw Data'!$B$8:$BE$51,'Occupancy Raw Data'!AJ$3,FALSE))/100</f>
        <v>0.69068529687387292</v>
      </c>
      <c r="F20" s="99">
        <f>(VLOOKUP($A20,'Occupancy Raw Data'!$B$8:$BE$51,'Occupancy Raw Data'!AK$3,FALSE))/100</f>
        <v>0.68581949684023302</v>
      </c>
      <c r="G20" s="100">
        <f>(VLOOKUP($A20,'Occupancy Raw Data'!$B$8:$BE$51,'Occupancy Raw Data'!AL$3,FALSE))/100</f>
        <v>0.63967510153077101</v>
      </c>
      <c r="H20" s="99">
        <f>(VLOOKUP($A20,'Occupancy Raw Data'!$B$8:$BE$51,'Occupancy Raw Data'!AN$3,FALSE))/100</f>
        <v>0.77227455126510802</v>
      </c>
      <c r="I20" s="99">
        <f>(VLOOKUP($A20,'Occupancy Raw Data'!$B$8:$BE$51,'Occupancy Raw Data'!AO$3,FALSE))/100</f>
        <v>0.76149169810413997</v>
      </c>
      <c r="J20" s="100">
        <f>(VLOOKUP($A20,'Occupancy Raw Data'!$B$8:$BE$51,'Occupancy Raw Data'!AP$3,FALSE))/100</f>
        <v>0.76688312468462394</v>
      </c>
      <c r="K20" s="94">
        <f>(VLOOKUP($A20,'Occupancy Raw Data'!$B$8:$BE$51,'Occupancy Raw Data'!AR$3,FALSE))/100</f>
        <v>0.67602274638773197</v>
      </c>
      <c r="M20" s="121">
        <f>VLOOKUP($A20,'ADR Raw Data'!$B$6:$BE$49,'ADR Raw Data'!AG$1,FALSE)</f>
        <v>111.569723119244</v>
      </c>
      <c r="N20" s="122">
        <f>VLOOKUP($A20,'ADR Raw Data'!$B$6:$BE$49,'ADR Raw Data'!AH$1,FALSE)</f>
        <v>117.577933994658</v>
      </c>
      <c r="O20" s="122">
        <f>VLOOKUP($A20,'ADR Raw Data'!$B$6:$BE$49,'ADR Raw Data'!AI$1,FALSE)</f>
        <v>121.402009025805</v>
      </c>
      <c r="P20" s="122">
        <f>VLOOKUP($A20,'ADR Raw Data'!$B$6:$BE$49,'ADR Raw Data'!AJ$1,FALSE)</f>
        <v>120.24364368525799</v>
      </c>
      <c r="Q20" s="122">
        <f>VLOOKUP($A20,'ADR Raw Data'!$B$6:$BE$49,'ADR Raw Data'!AK$1,FALSE)</f>
        <v>120.458808675011</v>
      </c>
      <c r="R20" s="123">
        <f>VLOOKUP($A20,'ADR Raw Data'!$B$6:$BE$49,'ADR Raw Data'!AL$1,FALSE)</f>
        <v>118.65233365140401</v>
      </c>
      <c r="S20" s="122">
        <f>VLOOKUP($A20,'ADR Raw Data'!$B$6:$BE$49,'ADR Raw Data'!AN$1,FALSE)</f>
        <v>138.25652221937</v>
      </c>
      <c r="T20" s="122">
        <f>VLOOKUP($A20,'ADR Raw Data'!$B$6:$BE$49,'ADR Raw Data'!AO$1,FALSE)</f>
        <v>138.723665709507</v>
      </c>
      <c r="U20" s="123">
        <f>VLOOKUP($A20,'ADR Raw Data'!$B$6:$BE$49,'ADR Raw Data'!AP$1,FALSE)</f>
        <v>138.48845188251701</v>
      </c>
      <c r="V20" s="124">
        <f>VLOOKUP($A20,'ADR Raw Data'!$B$6:$BE$49,'ADR Raw Data'!AR$1,FALSE)</f>
        <v>125.08196884850599</v>
      </c>
      <c r="X20" s="121">
        <f>VLOOKUP($A20,'RevPAR Raw Data'!$B$6:$BE$49,'RevPAR Raw Data'!AG$1,FALSE)</f>
        <v>56.050331374528298</v>
      </c>
      <c r="Y20" s="122">
        <f>VLOOKUP($A20,'RevPAR Raw Data'!$B$6:$BE$49,'RevPAR Raw Data'!AH$1,FALSE)</f>
        <v>74.067287956353397</v>
      </c>
      <c r="Z20" s="122">
        <f>VLOOKUP($A20,'RevPAR Raw Data'!$B$6:$BE$49,'RevPAR Raw Data'!AI$1,FALSE)</f>
        <v>83.708372780354097</v>
      </c>
      <c r="AA20" s="122">
        <f>VLOOKUP($A20,'RevPAR Raw Data'!$B$6:$BE$49,'RevPAR Raw Data'!AJ$1,FALSE)</f>
        <v>83.050516735949202</v>
      </c>
      <c r="AB20" s="122">
        <f>VLOOKUP($A20,'RevPAR Raw Data'!$B$6:$BE$49,'RevPAR Raw Data'!AK$1,FALSE)</f>
        <v>82.612999555470097</v>
      </c>
      <c r="AC20" s="123">
        <f>VLOOKUP($A20,'RevPAR Raw Data'!$B$6:$BE$49,'RevPAR Raw Data'!AL$1,FALSE)</f>
        <v>75.898943575325006</v>
      </c>
      <c r="AD20" s="122">
        <f>VLOOKUP($A20,'RevPAR Raw Data'!$B$6:$BE$49,'RevPAR Raw Data'!AN$1,FALSE)</f>
        <v>106.771993656438</v>
      </c>
      <c r="AE20" s="122">
        <f>VLOOKUP($A20,'RevPAR Raw Data'!$B$6:$BE$49,'RevPAR Raw Data'!AO$1,FALSE)</f>
        <v>105.636919768363</v>
      </c>
      <c r="AF20" s="123">
        <f>VLOOKUP($A20,'RevPAR Raw Data'!$B$6:$BE$49,'RevPAR Raw Data'!AP$1,FALSE)</f>
        <v>106.204456712401</v>
      </c>
      <c r="AG20" s="124">
        <f>VLOOKUP($A20,'RevPAR Raw Data'!$B$6:$BE$49,'RevPAR Raw Data'!AR$1,FALSE)</f>
        <v>84.558256104552299</v>
      </c>
    </row>
    <row r="21" spans="1:33" x14ac:dyDescent="0.25">
      <c r="A21" s="101" t="s">
        <v>122</v>
      </c>
      <c r="B21" s="89">
        <f>(VLOOKUP($A20,'Occupancy Raw Data'!$B$8:$BE$51,'Occupancy Raw Data'!AT$3,FALSE))/100</f>
        <v>-1.1618262865974401E-2</v>
      </c>
      <c r="C21" s="90">
        <f>(VLOOKUP($A20,'Occupancy Raw Data'!$B$8:$BE$51,'Occupancy Raw Data'!AU$3,FALSE))/100</f>
        <v>-3.2074426030718702E-2</v>
      </c>
      <c r="D21" s="90">
        <f>(VLOOKUP($A20,'Occupancy Raw Data'!$B$8:$BE$51,'Occupancy Raw Data'!AV$3,FALSE))/100</f>
        <v>-2.8854169290788701E-2</v>
      </c>
      <c r="E21" s="90">
        <f>(VLOOKUP($A20,'Occupancy Raw Data'!$B$8:$BE$51,'Occupancy Raw Data'!AW$3,FALSE))/100</f>
        <v>-3.7892995719783398E-2</v>
      </c>
      <c r="F21" s="90">
        <f>(VLOOKUP($A20,'Occupancy Raw Data'!$B$8:$BE$51,'Occupancy Raw Data'!AX$3,FALSE))/100</f>
        <v>-4.42422995189393E-2</v>
      </c>
      <c r="G21" s="90">
        <f>(VLOOKUP($A20,'Occupancy Raw Data'!$B$8:$BE$51,'Occupancy Raw Data'!AY$3,FALSE))/100</f>
        <v>-3.2168732986298201E-2</v>
      </c>
      <c r="H21" s="91">
        <f>(VLOOKUP($A20,'Occupancy Raw Data'!$B$8:$BE$51,'Occupancy Raw Data'!BA$3,FALSE))/100</f>
        <v>-9.5198053470709892E-3</v>
      </c>
      <c r="I21" s="91">
        <f>(VLOOKUP($A20,'Occupancy Raw Data'!$B$8:$BE$51,'Occupancy Raw Data'!BB$3,FALSE))/100</f>
        <v>-2.2182279836767101E-3</v>
      </c>
      <c r="J21" s="90">
        <f>(VLOOKUP($A20,'Occupancy Raw Data'!$B$8:$BE$51,'Occupancy Raw Data'!BC$3,FALSE))/100</f>
        <v>-5.9080887786580709E-3</v>
      </c>
      <c r="K21" s="92">
        <f>(VLOOKUP($A20,'Occupancy Raw Data'!$B$8:$BE$51,'Occupancy Raw Data'!BE$3,FALSE))/100</f>
        <v>-2.3812173588336497E-2</v>
      </c>
      <c r="M21" s="89">
        <f>(VLOOKUP($A20,'ADR Raw Data'!$B$6:$BE$49,'ADR Raw Data'!AT$1,FALSE))/100</f>
        <v>-6.7578258055168098E-3</v>
      </c>
      <c r="N21" s="90">
        <f>(VLOOKUP($A20,'ADR Raw Data'!$B$6:$BE$49,'ADR Raw Data'!AU$1,FALSE))/100</f>
        <v>-8.3033266959543391E-3</v>
      </c>
      <c r="O21" s="90">
        <f>(VLOOKUP($A20,'ADR Raw Data'!$B$6:$BE$49,'ADR Raw Data'!AV$1,FALSE))/100</f>
        <v>-4.86669246724185E-3</v>
      </c>
      <c r="P21" s="90">
        <f>(VLOOKUP($A20,'ADR Raw Data'!$B$6:$BE$49,'ADR Raw Data'!AW$1,FALSE))/100</f>
        <v>-1.8428817525375001E-2</v>
      </c>
      <c r="Q21" s="90">
        <f>(VLOOKUP($A20,'ADR Raw Data'!$B$6:$BE$49,'ADR Raw Data'!AX$1,FALSE))/100</f>
        <v>-1.1750863818428402E-2</v>
      </c>
      <c r="R21" s="90">
        <f>(VLOOKUP($A20,'ADR Raw Data'!$B$6:$BE$49,'ADR Raw Data'!AY$1,FALSE))/100</f>
        <v>-1.05768389610441E-2</v>
      </c>
      <c r="S21" s="91">
        <f>(VLOOKUP($A20,'ADR Raw Data'!$B$6:$BE$49,'ADR Raw Data'!BA$1,FALSE))/100</f>
        <v>-4.1988230123184301E-3</v>
      </c>
      <c r="T21" s="91">
        <f>(VLOOKUP($A20,'ADR Raw Data'!$B$6:$BE$49,'ADR Raw Data'!BB$1,FALSE))/100</f>
        <v>2.1940607556598197E-3</v>
      </c>
      <c r="U21" s="90">
        <f>(VLOOKUP($A20,'ADR Raw Data'!$B$6:$BE$49,'ADR Raw Data'!BC$1,FALSE))/100</f>
        <v>-1.03523973144308E-3</v>
      </c>
      <c r="V21" s="92">
        <f>(VLOOKUP($A20,'ADR Raw Data'!$B$6:$BE$49,'ADR Raw Data'!BE$1,FALSE))/100</f>
        <v>-6.3143795130550491E-3</v>
      </c>
      <c r="X21" s="89">
        <f>(VLOOKUP($A20,'RevPAR Raw Data'!$B$6:$BE$49,'RevPAR Raw Data'!AT$1,FALSE))/100</f>
        <v>-1.8297574474880299E-2</v>
      </c>
      <c r="Y21" s="90">
        <f>(VLOOKUP($A20,'RevPAR Raw Data'!$B$6:$BE$49,'RevPAR Raw Data'!AU$1,FALSE))/100</f>
        <v>-4.0111428288754795E-2</v>
      </c>
      <c r="Z21" s="90">
        <f>(VLOOKUP($A20,'RevPAR Raw Data'!$B$6:$BE$49,'RevPAR Raw Data'!AV$1,FALSE))/100</f>
        <v>-3.3580437389694497E-2</v>
      </c>
      <c r="AA21" s="90">
        <f>(VLOOKUP($A20,'RevPAR Raw Data'!$B$6:$BE$49,'RevPAR Raw Data'!AW$1,FALSE))/100</f>
        <v>-5.5623490141548798E-2</v>
      </c>
      <c r="AB21" s="90">
        <f>(VLOOKUP($A20,'RevPAR Raw Data'!$B$6:$BE$49,'RevPAR Raw Data'!AX$1,FALSE))/100</f>
        <v>-5.5473278100706597E-2</v>
      </c>
      <c r="AC21" s="90">
        <f>(VLOOKUP($A20,'RevPAR Raw Data'!$B$6:$BE$49,'RevPAR Raw Data'!AY$1,FALSE))/100</f>
        <v>-4.2405328438965405E-2</v>
      </c>
      <c r="AD21" s="91">
        <f>(VLOOKUP($A20,'RevPAR Raw Data'!$B$6:$BE$49,'RevPAR Raw Data'!BA$1,FALSE))/100</f>
        <v>-1.36786563816253E-2</v>
      </c>
      <c r="AE21" s="91">
        <f>(VLOOKUP($A20,'RevPAR Raw Data'!$B$6:$BE$49,'RevPAR Raw Data'!BB$1,FALSE))/100</f>
        <v>-2.90341549829799E-5</v>
      </c>
      <c r="AF21" s="90">
        <f>(VLOOKUP($A20,'RevPAR Raw Data'!$B$6:$BE$49,'RevPAR Raw Data'!BC$1,FALSE))/100</f>
        <v>-6.9372122218605906E-3</v>
      </c>
      <c r="AG21" s="92">
        <f>(VLOOKUP($A20,'RevPAR Raw Data'!$B$6:$BE$49,'RevPAR Raw Data'!BE$1,FALSE))/100</f>
        <v>-2.9976194000323999E-2</v>
      </c>
    </row>
    <row r="22" spans="1:33" x14ac:dyDescent="0.25">
      <c r="A22" s="139"/>
      <c r="B22" s="117"/>
      <c r="C22" s="118"/>
      <c r="D22" s="118"/>
      <c r="E22" s="118"/>
      <c r="F22" s="118"/>
      <c r="G22" s="119"/>
      <c r="H22" s="99"/>
      <c r="I22" s="99"/>
      <c r="J22" s="119"/>
      <c r="K22" s="120"/>
      <c r="M22" s="121"/>
      <c r="N22" s="122"/>
      <c r="O22" s="122"/>
      <c r="P22" s="122"/>
      <c r="Q22" s="122"/>
      <c r="R22" s="123"/>
      <c r="S22" s="122"/>
      <c r="T22" s="122"/>
      <c r="U22" s="123"/>
      <c r="V22" s="124"/>
      <c r="X22" s="121"/>
      <c r="Y22" s="122"/>
      <c r="Z22" s="122"/>
      <c r="AA22" s="122"/>
      <c r="AB22" s="122"/>
      <c r="AC22" s="123"/>
      <c r="AD22" s="122"/>
      <c r="AE22" s="122"/>
      <c r="AF22" s="123"/>
      <c r="AG22" s="124"/>
    </row>
    <row r="23" spans="1:33" x14ac:dyDescent="0.25">
      <c r="A23" s="116" t="s">
        <v>116</v>
      </c>
      <c r="B23" s="93">
        <f>(VLOOKUP($A23,'Occupancy Raw Data'!$B$8:$BE$51,'Occupancy Raw Data'!AG$3,FALSE))/100</f>
        <v>0.52062211186978402</v>
      </c>
      <c r="C23" s="99">
        <f>(VLOOKUP($A23,'Occupancy Raw Data'!$B$8:$BE$51,'Occupancy Raw Data'!AH$3,FALSE))/100</f>
        <v>0.59179943444375394</v>
      </c>
      <c r="D23" s="99">
        <f>(VLOOKUP($A23,'Occupancy Raw Data'!$B$8:$BE$51,'Occupancy Raw Data'!AI$3,FALSE))/100</f>
        <v>0.62334119813546596</v>
      </c>
      <c r="E23" s="99">
        <f>(VLOOKUP($A23,'Occupancy Raw Data'!$B$8:$BE$51,'Occupancy Raw Data'!AJ$3,FALSE))/100</f>
        <v>0.63140933417736</v>
      </c>
      <c r="F23" s="99">
        <f>(VLOOKUP($A23,'Occupancy Raw Data'!$B$8:$BE$51,'Occupancy Raw Data'!AK$3,FALSE))/100</f>
        <v>0.63310122575818606</v>
      </c>
      <c r="G23" s="100">
        <f>(VLOOKUP($A23,'Occupancy Raw Data'!$B$8:$BE$51,'Occupancy Raw Data'!AL$3,FALSE))/100</f>
        <v>0.60003267049049402</v>
      </c>
      <c r="H23" s="99">
        <f>(VLOOKUP($A23,'Occupancy Raw Data'!$B$8:$BE$51,'Occupancy Raw Data'!AN$3,FALSE))/100</f>
        <v>0.7067272831904241</v>
      </c>
      <c r="I23" s="99">
        <f>(VLOOKUP($A23,'Occupancy Raw Data'!$B$8:$BE$51,'Occupancy Raw Data'!AO$3,FALSE))/100</f>
        <v>0.70221557230822296</v>
      </c>
      <c r="J23" s="100">
        <f>(VLOOKUP($A23,'Occupancy Raw Data'!$B$8:$BE$51,'Occupancy Raw Data'!AP$3,FALSE))/100</f>
        <v>0.70447142774932303</v>
      </c>
      <c r="K23" s="94">
        <f>(VLOOKUP($A23,'Occupancy Raw Data'!$B$8:$BE$51,'Occupancy Raw Data'!AR$3,FALSE))/100</f>
        <v>0.62986162360107301</v>
      </c>
      <c r="M23" s="121">
        <f>VLOOKUP($A23,'ADR Raw Data'!$B$6:$BE$49,'ADR Raw Data'!AG$1,FALSE)</f>
        <v>81.153674681504</v>
      </c>
      <c r="N23" s="122">
        <f>VLOOKUP($A23,'ADR Raw Data'!$B$6:$BE$49,'ADR Raw Data'!AH$1,FALSE)</f>
        <v>83.351856340927995</v>
      </c>
      <c r="O23" s="122">
        <f>VLOOKUP($A23,'ADR Raw Data'!$B$6:$BE$49,'ADR Raw Data'!AI$1,FALSE)</f>
        <v>85.753882272567793</v>
      </c>
      <c r="P23" s="122">
        <f>VLOOKUP($A23,'ADR Raw Data'!$B$6:$BE$49,'ADR Raw Data'!AJ$1,FALSE)</f>
        <v>86.046769595333501</v>
      </c>
      <c r="Q23" s="122">
        <f>VLOOKUP($A23,'ADR Raw Data'!$B$6:$BE$49,'ADR Raw Data'!AK$1,FALSE)</f>
        <v>86.618734342901803</v>
      </c>
      <c r="R23" s="123">
        <f>VLOOKUP($A23,'ADR Raw Data'!$B$6:$BE$49,'ADR Raw Data'!AL$1,FALSE)</f>
        <v>84.724853182515304</v>
      </c>
      <c r="S23" s="122">
        <f>VLOOKUP($A23,'ADR Raw Data'!$B$6:$BE$49,'ADR Raw Data'!AN$1,FALSE)</f>
        <v>98.494745130610298</v>
      </c>
      <c r="T23" s="122">
        <f>VLOOKUP($A23,'ADR Raw Data'!$B$6:$BE$49,'ADR Raw Data'!AO$1,FALSE)</f>
        <v>98.793285255359606</v>
      </c>
      <c r="U23" s="123">
        <f>VLOOKUP($A23,'ADR Raw Data'!$B$6:$BE$49,'ADR Raw Data'!AP$1,FALSE)</f>
        <v>98.643537201019399</v>
      </c>
      <c r="V23" s="124">
        <f>VLOOKUP($A23,'ADR Raw Data'!$B$6:$BE$49,'ADR Raw Data'!AR$1,FALSE)</f>
        <v>89.171091394931295</v>
      </c>
      <c r="X23" s="121">
        <f>VLOOKUP($A23,'RevPAR Raw Data'!$B$6:$BE$49,'RevPAR Raw Data'!AG$1,FALSE)</f>
        <v>42.250397498677998</v>
      </c>
      <c r="Y23" s="122">
        <f>VLOOKUP($A23,'RevPAR Raw Data'!$B$6:$BE$49,'RevPAR Raw Data'!AH$1,FALSE)</f>
        <v>49.327581442398298</v>
      </c>
      <c r="Z23" s="122">
        <f>VLOOKUP($A23,'RevPAR Raw Data'!$B$6:$BE$49,'RevPAR Raw Data'!AI$1,FALSE)</f>
        <v>53.453927720550098</v>
      </c>
      <c r="AA23" s="122">
        <f>VLOOKUP($A23,'RevPAR Raw Data'!$B$6:$BE$49,'RevPAR Raw Data'!AJ$1,FALSE)</f>
        <v>54.330733498302301</v>
      </c>
      <c r="AB23" s="122">
        <f>VLOOKUP($A23,'RevPAR Raw Data'!$B$6:$BE$49,'RevPAR Raw Data'!AK$1,FALSE)</f>
        <v>54.838426886113801</v>
      </c>
      <c r="AC23" s="123">
        <f>VLOOKUP($A23,'RevPAR Raw Data'!$B$6:$BE$49,'RevPAR Raw Data'!AL$1,FALSE)</f>
        <v>50.837679912019702</v>
      </c>
      <c r="AD23" s="122">
        <f>VLOOKUP($A23,'RevPAR Raw Data'!$B$6:$BE$49,'RevPAR Raw Data'!AN$1,FALSE)</f>
        <v>69.608923634689504</v>
      </c>
      <c r="AE23" s="122">
        <f>VLOOKUP($A23,'RevPAR Raw Data'!$B$6:$BE$49,'RevPAR Raw Data'!AO$1,FALSE)</f>
        <v>69.374183345801896</v>
      </c>
      <c r="AF23" s="123">
        <f>VLOOKUP($A23,'RevPAR Raw Data'!$B$6:$BE$49,'RevPAR Raw Data'!AP$1,FALSE)</f>
        <v>69.491553490245707</v>
      </c>
      <c r="AG23" s="124">
        <f>VLOOKUP($A23,'RevPAR Raw Data'!$B$6:$BE$49,'RevPAR Raw Data'!AR$1,FALSE)</f>
        <v>56.165448404291098</v>
      </c>
    </row>
    <row r="24" spans="1:33" x14ac:dyDescent="0.25">
      <c r="A24" s="101" t="s">
        <v>122</v>
      </c>
      <c r="B24" s="89">
        <f>(VLOOKUP($A23,'Occupancy Raw Data'!$B$8:$BE$51,'Occupancy Raw Data'!AT$3,FALSE))/100</f>
        <v>1.8718608164111E-2</v>
      </c>
      <c r="C24" s="90">
        <f>(VLOOKUP($A23,'Occupancy Raw Data'!$B$8:$BE$51,'Occupancy Raw Data'!AU$3,FALSE))/100</f>
        <v>-6.2231576944049702E-3</v>
      </c>
      <c r="D24" s="90">
        <f>(VLOOKUP($A23,'Occupancy Raw Data'!$B$8:$BE$51,'Occupancy Raw Data'!AV$3,FALSE))/100</f>
        <v>-8.3698017082490094E-3</v>
      </c>
      <c r="E24" s="90">
        <f>(VLOOKUP($A23,'Occupancy Raw Data'!$B$8:$BE$51,'Occupancy Raw Data'!AW$3,FALSE))/100</f>
        <v>-2.3949648236311401E-2</v>
      </c>
      <c r="F24" s="90">
        <f>(VLOOKUP($A23,'Occupancy Raw Data'!$B$8:$BE$51,'Occupancy Raw Data'!AX$3,FALSE))/100</f>
        <v>-1.77710859502049E-2</v>
      </c>
      <c r="G24" s="90">
        <f>(VLOOKUP($A23,'Occupancy Raw Data'!$B$8:$BE$51,'Occupancy Raw Data'!AY$3,FALSE))/100</f>
        <v>-8.7536836109549706E-3</v>
      </c>
      <c r="H24" s="91">
        <f>(VLOOKUP($A23,'Occupancy Raw Data'!$B$8:$BE$51,'Occupancy Raw Data'!BA$3,FALSE))/100</f>
        <v>-2.28459183926571E-4</v>
      </c>
      <c r="I24" s="91">
        <f>(VLOOKUP($A23,'Occupancy Raw Data'!$B$8:$BE$51,'Occupancy Raw Data'!BB$3,FALSE))/100</f>
        <v>3.01767889199746E-3</v>
      </c>
      <c r="J24" s="90">
        <f>(VLOOKUP($A23,'Occupancy Raw Data'!$B$8:$BE$51,'Occupancy Raw Data'!BC$3,FALSE))/100</f>
        <v>1.3867818254978302E-3</v>
      </c>
      <c r="K24" s="92">
        <f>(VLOOKUP($A23,'Occupancy Raw Data'!$B$8:$BE$51,'Occupancy Raw Data'!BE$3,FALSE))/100</f>
        <v>-5.5549492287776401E-3</v>
      </c>
      <c r="M24" s="89">
        <f>(VLOOKUP($A23,'ADR Raw Data'!$B$6:$BE$49,'ADR Raw Data'!AT$1,FALSE))/100</f>
        <v>1.7694178401470001E-3</v>
      </c>
      <c r="N24" s="90">
        <f>(VLOOKUP($A23,'ADR Raw Data'!$B$6:$BE$49,'ADR Raw Data'!AU$1,FALSE))/100</f>
        <v>3.6710513836927601E-3</v>
      </c>
      <c r="O24" s="90">
        <f>(VLOOKUP($A23,'ADR Raw Data'!$B$6:$BE$49,'ADR Raw Data'!AV$1,FALSE))/100</f>
        <v>1.53472604652989E-2</v>
      </c>
      <c r="P24" s="90">
        <f>(VLOOKUP($A23,'ADR Raw Data'!$B$6:$BE$49,'ADR Raw Data'!AW$1,FALSE))/100</f>
        <v>5.9969402362996301E-3</v>
      </c>
      <c r="Q24" s="90">
        <f>(VLOOKUP($A23,'ADR Raw Data'!$B$6:$BE$49,'ADR Raw Data'!AX$1,FALSE))/100</f>
        <v>2.3300545132363803E-3</v>
      </c>
      <c r="R24" s="90">
        <f>(VLOOKUP($A23,'ADR Raw Data'!$B$6:$BE$49,'ADR Raw Data'!AY$1,FALSE))/100</f>
        <v>5.6889332602848E-3</v>
      </c>
      <c r="S24" s="91">
        <f>(VLOOKUP($A23,'ADR Raw Data'!$B$6:$BE$49,'ADR Raw Data'!BA$1,FALSE))/100</f>
        <v>8.4614295458454707E-3</v>
      </c>
      <c r="T24" s="91">
        <f>(VLOOKUP($A23,'ADR Raw Data'!$B$6:$BE$49,'ADR Raw Data'!BB$1,FALSE))/100</f>
        <v>4.6895449232693199E-3</v>
      </c>
      <c r="U24" s="90">
        <f>(VLOOKUP($A23,'ADR Raw Data'!$B$6:$BE$49,'ADR Raw Data'!BC$1,FALSE))/100</f>
        <v>6.5806645225531405E-3</v>
      </c>
      <c r="V24" s="92">
        <f>(VLOOKUP($A23,'ADR Raw Data'!$B$6:$BE$49,'ADR Raw Data'!BE$1,FALSE))/100</f>
        <v>6.3291762651329995E-3</v>
      </c>
      <c r="X24" s="89">
        <f>(VLOOKUP($A23,'RevPAR Raw Data'!$B$6:$BE$49,'RevPAR Raw Data'!AT$1,FALSE))/100</f>
        <v>2.0521147043486301E-2</v>
      </c>
      <c r="Y24" s="90">
        <f>(VLOOKUP($A23,'RevPAR Raw Data'!$B$6:$BE$49,'RevPAR Raw Data'!AU$1,FALSE))/100</f>
        <v>-2.5749518423771899E-3</v>
      </c>
      <c r="Z24" s="90">
        <f>(VLOOKUP($A23,'RevPAR Raw Data'!$B$6:$BE$49,'RevPAR Raw Data'!AV$1,FALSE))/100</f>
        <v>6.8490052301905698E-3</v>
      </c>
      <c r="AA24" s="90">
        <f>(VLOOKUP($A23,'RevPAR Raw Data'!$B$6:$BE$49,'RevPAR Raw Data'!AW$1,FALSE))/100</f>
        <v>-1.8096332609165301E-2</v>
      </c>
      <c r="AB24" s="90">
        <f>(VLOOKUP($A23,'RevPAR Raw Data'!$B$6:$BE$49,'RevPAR Raw Data'!AX$1,FALSE))/100</f>
        <v>-1.5482439035991899E-2</v>
      </c>
      <c r="AC24" s="90">
        <f>(VLOOKUP($A23,'RevPAR Raw Data'!$B$6:$BE$49,'RevPAR Raw Data'!AY$1,FALSE))/100</f>
        <v>-3.11454947251454E-3</v>
      </c>
      <c r="AD24" s="91">
        <f>(VLOOKUP($A23,'RevPAR Raw Data'!$B$6:$BE$49,'RevPAR Raw Data'!BA$1,FALSE))/100</f>
        <v>8.2310372706299994E-3</v>
      </c>
      <c r="AE24" s="91">
        <f>(VLOOKUP($A23,'RevPAR Raw Data'!$B$6:$BE$49,'RevPAR Raw Data'!BB$1,FALSE))/100</f>
        <v>7.7213753559948091E-3</v>
      </c>
      <c r="AF24" s="90">
        <f>(VLOOKUP($A23,'RevPAR Raw Data'!$B$6:$BE$49,'RevPAR Raw Data'!BC$1,FALSE))/100</f>
        <v>7.9765722940105602E-3</v>
      </c>
      <c r="AG24" s="92">
        <f>(VLOOKUP($A23,'RevPAR Raw Data'!$B$6:$BE$49,'RevPAR Raw Data'!BE$1,FALSE))/100</f>
        <v>7.3906878354256303E-4</v>
      </c>
    </row>
    <row r="25" spans="1:33" x14ac:dyDescent="0.25">
      <c r="A25" s="139"/>
      <c r="B25" s="117"/>
      <c r="C25" s="118"/>
      <c r="D25" s="118"/>
      <c r="E25" s="118"/>
      <c r="F25" s="118"/>
      <c r="G25" s="119"/>
      <c r="H25" s="99"/>
      <c r="I25" s="99"/>
      <c r="J25" s="119"/>
      <c r="K25" s="120"/>
      <c r="M25" s="121"/>
      <c r="N25" s="122"/>
      <c r="O25" s="122"/>
      <c r="P25" s="122"/>
      <c r="Q25" s="122"/>
      <c r="R25" s="123"/>
      <c r="S25" s="122"/>
      <c r="T25" s="122"/>
      <c r="U25" s="123"/>
      <c r="V25" s="124"/>
      <c r="X25" s="121"/>
      <c r="Y25" s="122"/>
      <c r="Z25" s="122"/>
      <c r="AA25" s="122"/>
      <c r="AB25" s="122"/>
      <c r="AC25" s="123"/>
      <c r="AD25" s="122"/>
      <c r="AE25" s="122"/>
      <c r="AF25" s="123"/>
      <c r="AG25" s="124"/>
    </row>
    <row r="26" spans="1:33" x14ac:dyDescent="0.25">
      <c r="A26" s="116" t="s">
        <v>117</v>
      </c>
      <c r="B26" s="93">
        <f>(VLOOKUP($A26,'Occupancy Raw Data'!$B$8:$BE$51,'Occupancy Raw Data'!AG$3,FALSE))/100</f>
        <v>0.49008328013464103</v>
      </c>
      <c r="C26" s="99">
        <f>(VLOOKUP($A26,'Occupancy Raw Data'!$B$8:$BE$51,'Occupancy Raw Data'!AH$3,FALSE))/100</f>
        <v>0.51225988044802895</v>
      </c>
      <c r="D26" s="99">
        <f>(VLOOKUP($A26,'Occupancy Raw Data'!$B$8:$BE$51,'Occupancy Raw Data'!AI$3,FALSE))/100</f>
        <v>0.52905078992035504</v>
      </c>
      <c r="E26" s="99">
        <f>(VLOOKUP($A26,'Occupancy Raw Data'!$B$8:$BE$51,'Occupancy Raw Data'!AJ$3,FALSE))/100</f>
        <v>0.53790747269008099</v>
      </c>
      <c r="F26" s="99">
        <f>(VLOOKUP($A26,'Occupancy Raw Data'!$B$8:$BE$51,'Occupancy Raw Data'!AK$3,FALSE))/100</f>
        <v>0.55050702876789803</v>
      </c>
      <c r="G26" s="100">
        <f>(VLOOKUP($A26,'Occupancy Raw Data'!$B$8:$BE$51,'Occupancy Raw Data'!AL$3,FALSE))/100</f>
        <v>0.52396261617161</v>
      </c>
      <c r="H26" s="99">
        <f>(VLOOKUP($A26,'Occupancy Raw Data'!$B$8:$BE$51,'Occupancy Raw Data'!AN$3,FALSE))/100</f>
        <v>0.62755509132320697</v>
      </c>
      <c r="I26" s="99">
        <f>(VLOOKUP($A26,'Occupancy Raw Data'!$B$8:$BE$51,'Occupancy Raw Data'!AO$3,FALSE))/100</f>
        <v>0.63301707504605997</v>
      </c>
      <c r="J26" s="100">
        <f>(VLOOKUP($A26,'Occupancy Raw Data'!$B$8:$BE$51,'Occupancy Raw Data'!AP$3,FALSE))/100</f>
        <v>0.63028608318463297</v>
      </c>
      <c r="K26" s="94">
        <f>(VLOOKUP($A26,'Occupancy Raw Data'!$B$8:$BE$51,'Occupancy Raw Data'!AR$3,FALSE))/100</f>
        <v>0.55434163103649003</v>
      </c>
      <c r="M26" s="121">
        <f>VLOOKUP($A26,'ADR Raw Data'!$B$6:$BE$49,'ADR Raw Data'!AG$1,FALSE)</f>
        <v>61.903423583048301</v>
      </c>
      <c r="N26" s="122">
        <f>VLOOKUP($A26,'ADR Raw Data'!$B$6:$BE$49,'ADR Raw Data'!AH$1,FALSE)</f>
        <v>61.993862238366297</v>
      </c>
      <c r="O26" s="122">
        <f>VLOOKUP($A26,'ADR Raw Data'!$B$6:$BE$49,'ADR Raw Data'!AI$1,FALSE)</f>
        <v>62.427288204727397</v>
      </c>
      <c r="P26" s="122">
        <f>VLOOKUP($A26,'ADR Raw Data'!$B$6:$BE$49,'ADR Raw Data'!AJ$1,FALSE)</f>
        <v>62.524101979583797</v>
      </c>
      <c r="Q26" s="122">
        <f>VLOOKUP($A26,'ADR Raw Data'!$B$6:$BE$49,'ADR Raw Data'!AK$1,FALSE)</f>
        <v>63.201768798587501</v>
      </c>
      <c r="R26" s="123">
        <f>VLOOKUP($A26,'ADR Raw Data'!$B$6:$BE$49,'ADR Raw Data'!AL$1,FALSE)</f>
        <v>62.427180733363201</v>
      </c>
      <c r="S26" s="122">
        <f>VLOOKUP($A26,'ADR Raw Data'!$B$6:$BE$49,'ADR Raw Data'!AN$1,FALSE)</f>
        <v>71.701019167552801</v>
      </c>
      <c r="T26" s="122">
        <f>VLOOKUP($A26,'ADR Raw Data'!$B$6:$BE$49,'ADR Raw Data'!AO$1,FALSE)</f>
        <v>72.970906985298299</v>
      </c>
      <c r="U26" s="123">
        <f>VLOOKUP($A26,'ADR Raw Data'!$B$6:$BE$49,'ADR Raw Data'!AP$1,FALSE)</f>
        <v>72.338714250366806</v>
      </c>
      <c r="V26" s="124">
        <f>VLOOKUP($A26,'ADR Raw Data'!$B$6:$BE$49,'ADR Raw Data'!AR$1,FALSE)</f>
        <v>65.647104822943703</v>
      </c>
      <c r="X26" s="121">
        <f>VLOOKUP($A26,'RevPAR Raw Data'!$B$6:$BE$49,'RevPAR Raw Data'!AG$1,FALSE)</f>
        <v>30.337832881144401</v>
      </c>
      <c r="Y26" s="122">
        <f>VLOOKUP($A26,'RevPAR Raw Data'!$B$6:$BE$49,'RevPAR Raw Data'!AH$1,FALSE)</f>
        <v>31.756968458737099</v>
      </c>
      <c r="Z26" s="122">
        <f>VLOOKUP($A26,'RevPAR Raw Data'!$B$6:$BE$49,'RevPAR Raw Data'!AI$1,FALSE)</f>
        <v>33.027206137296702</v>
      </c>
      <c r="AA26" s="122">
        <f>VLOOKUP($A26,'RevPAR Raw Data'!$B$6:$BE$49,'RevPAR Raw Data'!AJ$1,FALSE)</f>
        <v>33.632181678054799</v>
      </c>
      <c r="AB26" s="122">
        <f>VLOOKUP($A26,'RevPAR Raw Data'!$B$6:$BE$49,'RevPAR Raw Data'!AK$1,FALSE)</f>
        <v>34.793017954185999</v>
      </c>
      <c r="AC26" s="123">
        <f>VLOOKUP($A26,'RevPAR Raw Data'!$B$6:$BE$49,'RevPAR Raw Data'!AL$1,FALSE)</f>
        <v>32.709508937270897</v>
      </c>
      <c r="AD26" s="122">
        <f>VLOOKUP($A26,'RevPAR Raw Data'!$B$6:$BE$49,'RevPAR Raw Data'!AN$1,FALSE)</f>
        <v>44.996339631660597</v>
      </c>
      <c r="AE26" s="122">
        <f>VLOOKUP($A26,'RevPAR Raw Data'!$B$6:$BE$49,'RevPAR Raw Data'!AO$1,FALSE)</f>
        <v>46.191830103291601</v>
      </c>
      <c r="AF26" s="123">
        <f>VLOOKUP($A26,'RevPAR Raw Data'!$B$6:$BE$49,'RevPAR Raw Data'!AP$1,FALSE)</f>
        <v>45.594084867476099</v>
      </c>
      <c r="AG26" s="124">
        <f>VLOOKUP($A26,'RevPAR Raw Data'!$B$6:$BE$49,'RevPAR Raw Data'!AR$1,FALSE)</f>
        <v>36.390923160374101</v>
      </c>
    </row>
    <row r="27" spans="1:33" x14ac:dyDescent="0.25">
      <c r="A27" s="101" t="s">
        <v>122</v>
      </c>
      <c r="B27" s="89">
        <f>(VLOOKUP($A26,'Occupancy Raw Data'!$B$8:$BE$51,'Occupancy Raw Data'!AT$3,FALSE))/100</f>
        <v>4.1512402332325102E-2</v>
      </c>
      <c r="C27" s="90">
        <f>(VLOOKUP($A26,'Occupancy Raw Data'!$B$8:$BE$51,'Occupancy Raw Data'!AU$3,FALSE))/100</f>
        <v>2.14951690923538E-2</v>
      </c>
      <c r="D27" s="90">
        <f>(VLOOKUP($A26,'Occupancy Raw Data'!$B$8:$BE$51,'Occupancy Raw Data'!AV$3,FALSE))/100</f>
        <v>3.43966109315538E-2</v>
      </c>
      <c r="E27" s="90">
        <f>(VLOOKUP($A26,'Occupancy Raw Data'!$B$8:$BE$51,'Occupancy Raw Data'!AW$3,FALSE))/100</f>
        <v>3.2601130741994305E-2</v>
      </c>
      <c r="F27" s="90">
        <f>(VLOOKUP($A26,'Occupancy Raw Data'!$B$8:$BE$51,'Occupancy Raw Data'!AX$3,FALSE))/100</f>
        <v>3.1314669773337397E-2</v>
      </c>
      <c r="G27" s="90">
        <f>(VLOOKUP($A26,'Occupancy Raw Data'!$B$8:$BE$51,'Occupancy Raw Data'!AY$3,FALSE))/100</f>
        <v>3.2137544886738798E-2</v>
      </c>
      <c r="H27" s="91">
        <f>(VLOOKUP($A26,'Occupancy Raw Data'!$B$8:$BE$51,'Occupancy Raw Data'!BA$3,FALSE))/100</f>
        <v>3.5286897567155105E-2</v>
      </c>
      <c r="I27" s="91">
        <f>(VLOOKUP($A26,'Occupancy Raw Data'!$B$8:$BE$51,'Occupancy Raw Data'!BB$3,FALSE))/100</f>
        <v>3.7956873106037799E-2</v>
      </c>
      <c r="J27" s="90">
        <f>(VLOOKUP($A26,'Occupancy Raw Data'!$B$8:$BE$51,'Occupancy Raw Data'!BC$3,FALSE))/100</f>
        <v>3.6625950550487299E-2</v>
      </c>
      <c r="K27" s="92">
        <f>(VLOOKUP($A26,'Occupancy Raw Data'!$B$8:$BE$51,'Occupancy Raw Data'!BE$3,FALSE))/100</f>
        <v>3.3585446400834301E-2</v>
      </c>
      <c r="M27" s="89">
        <f>(VLOOKUP($A26,'ADR Raw Data'!$B$6:$BE$49,'ADR Raw Data'!AT$1,FALSE))/100</f>
        <v>-1.83232632858987E-2</v>
      </c>
      <c r="N27" s="90">
        <f>(VLOOKUP($A26,'ADR Raw Data'!$B$6:$BE$49,'ADR Raw Data'!AU$1,FALSE))/100</f>
        <v>-1.80438716977354E-2</v>
      </c>
      <c r="O27" s="90">
        <f>(VLOOKUP($A26,'ADR Raw Data'!$B$6:$BE$49,'ADR Raw Data'!AV$1,FALSE))/100</f>
        <v>-1.6881171220800798E-2</v>
      </c>
      <c r="P27" s="90">
        <f>(VLOOKUP($A26,'ADR Raw Data'!$B$6:$BE$49,'ADR Raw Data'!AW$1,FALSE))/100</f>
        <v>-2.1363688959636803E-2</v>
      </c>
      <c r="Q27" s="90">
        <f>(VLOOKUP($A26,'ADR Raw Data'!$B$6:$BE$49,'ADR Raw Data'!AX$1,FALSE))/100</f>
        <v>-2.3287481380493E-2</v>
      </c>
      <c r="R27" s="90">
        <f>(VLOOKUP($A26,'ADR Raw Data'!$B$6:$BE$49,'ADR Raw Data'!AY$1,FALSE))/100</f>
        <v>-1.9668974156302199E-2</v>
      </c>
      <c r="S27" s="91">
        <f>(VLOOKUP($A26,'ADR Raw Data'!$B$6:$BE$49,'ADR Raw Data'!BA$1,FALSE))/100</f>
        <v>-3.0041925246402999E-2</v>
      </c>
      <c r="T27" s="91">
        <f>(VLOOKUP($A26,'ADR Raw Data'!$B$6:$BE$49,'ADR Raw Data'!BB$1,FALSE))/100</f>
        <v>-1.92924572736092E-2</v>
      </c>
      <c r="U27" s="90">
        <f>(VLOOKUP($A26,'ADR Raw Data'!$B$6:$BE$49,'ADR Raw Data'!BC$1,FALSE))/100</f>
        <v>-2.4622239245683599E-2</v>
      </c>
      <c r="V27" s="92">
        <f>(VLOOKUP($A26,'ADR Raw Data'!$B$6:$BE$49,'ADR Raw Data'!BE$1,FALSE))/100</f>
        <v>-2.1307512225143998E-2</v>
      </c>
      <c r="X27" s="89">
        <f>(VLOOKUP($A26,'RevPAR Raw Data'!$B$6:$BE$49,'RevPAR Raw Data'!AT$1,FALSE))/100</f>
        <v>2.2428496368861E-2</v>
      </c>
      <c r="Y27" s="90">
        <f>(VLOOKUP($A26,'RevPAR Raw Data'!$B$6:$BE$49,'RevPAR Raw Data'!AU$1,FALSE))/100</f>
        <v>3.0634413213948704E-3</v>
      </c>
      <c r="Z27" s="90">
        <f>(VLOOKUP($A26,'RevPAR Raw Data'!$B$6:$BE$49,'RevPAR Raw Data'!AV$1,FALSE))/100</f>
        <v>1.6934784632202101E-2</v>
      </c>
      <c r="AA27" s="90">
        <f>(VLOOKUP($A26,'RevPAR Raw Data'!$B$6:$BE$49,'RevPAR Raw Data'!AW$1,FALSE))/100</f>
        <v>1.0540961365453001E-2</v>
      </c>
      <c r="AB27" s="90">
        <f>(VLOOKUP($A26,'RevPAR Raw Data'!$B$6:$BE$49,'RevPAR Raw Data'!AX$1,FALSE))/100</f>
        <v>7.2979486035614702E-3</v>
      </c>
      <c r="AC27" s="90">
        <f>(VLOOKUP($A26,'RevPAR Raw Data'!$B$6:$BE$49,'RevPAR Raw Data'!AY$1,FALSE))/100</f>
        <v>1.18364581906123E-2</v>
      </c>
      <c r="AD27" s="91">
        <f>(VLOOKUP($A26,'RevPAR Raw Data'!$B$6:$BE$49,'RevPAR Raw Data'!BA$1,FALSE))/100</f>
        <v>4.1848859818620797E-3</v>
      </c>
      <c r="AE27" s="91">
        <f>(VLOOKUP($A26,'RevPAR Raw Data'!$B$6:$BE$49,'RevPAR Raw Data'!BB$1,FALSE))/100</f>
        <v>1.7932134479790501E-2</v>
      </c>
      <c r="AF27" s="90">
        <f>(VLOOKUP($A26,'RevPAR Raw Data'!$B$6:$BE$49,'RevPAR Raw Data'!BC$1,FALSE))/100</f>
        <v>1.1101898387749E-2</v>
      </c>
      <c r="AG27" s="92">
        <f>(VLOOKUP($A26,'RevPAR Raw Data'!$B$6:$BE$49,'RevPAR Raw Data'!BE$1,FALSE))/100</f>
        <v>1.15623118659176E-2</v>
      </c>
    </row>
    <row r="28" spans="1:33" x14ac:dyDescent="0.25">
      <c r="A28" s="155" t="s">
        <v>123</v>
      </c>
      <c r="B28" s="130"/>
      <c r="C28" s="131"/>
      <c r="D28" s="131"/>
      <c r="E28" s="131"/>
      <c r="F28" s="131"/>
      <c r="G28" s="132"/>
      <c r="H28" s="131"/>
      <c r="I28" s="131"/>
      <c r="J28" s="132"/>
      <c r="K28" s="133"/>
      <c r="M28" s="130"/>
      <c r="N28" s="131"/>
      <c r="O28" s="131"/>
      <c r="P28" s="131"/>
      <c r="Q28" s="131"/>
      <c r="R28" s="132"/>
      <c r="S28" s="131"/>
      <c r="T28" s="131"/>
      <c r="U28" s="132"/>
      <c r="V28" s="133"/>
      <c r="X28" s="130"/>
      <c r="Y28" s="131"/>
      <c r="Z28" s="131"/>
      <c r="AA28" s="131"/>
      <c r="AB28" s="131"/>
      <c r="AC28" s="132"/>
      <c r="AD28" s="131"/>
      <c r="AE28" s="131"/>
      <c r="AF28" s="132"/>
      <c r="AG28" s="133"/>
    </row>
    <row r="29" spans="1:33" x14ac:dyDescent="0.25">
      <c r="A29" s="116" t="s">
        <v>73</v>
      </c>
      <c r="B29" s="117">
        <f>(VLOOKUP($A29,'Occupancy Raw Data'!$B$8:$BE$45,'Occupancy Raw Data'!AG$3,FALSE))/100</f>
        <v>0.48838058713418198</v>
      </c>
      <c r="C29" s="118">
        <f>(VLOOKUP($A29,'Occupancy Raw Data'!$B$8:$BE$45,'Occupancy Raw Data'!AH$3,FALSE))/100</f>
        <v>0.61613325419653298</v>
      </c>
      <c r="D29" s="118">
        <f>(VLOOKUP($A29,'Occupancy Raw Data'!$B$8:$BE$45,'Occupancy Raw Data'!AI$3,FALSE))/100</f>
        <v>0.67573844642598702</v>
      </c>
      <c r="E29" s="118">
        <f>(VLOOKUP($A29,'Occupancy Raw Data'!$B$8:$BE$45,'Occupancy Raw Data'!AJ$3,FALSE))/100</f>
        <v>0.66376796143858996</v>
      </c>
      <c r="F29" s="118">
        <f>(VLOOKUP($A29,'Occupancy Raw Data'!$B$8:$BE$45,'Occupancy Raw Data'!AK$3,FALSE))/100</f>
        <v>0.68030733382575703</v>
      </c>
      <c r="G29" s="119">
        <f>(VLOOKUP($A29,'Occupancy Raw Data'!$B$8:$BE$45,'Occupancy Raw Data'!AL$3,FALSE))/100</f>
        <v>0.62484451245042205</v>
      </c>
      <c r="H29" s="99">
        <f>(VLOOKUP($A29,'Occupancy Raw Data'!$B$8:$BE$45,'Occupancy Raw Data'!AN$3,FALSE))/100</f>
        <v>0.77843180554815206</v>
      </c>
      <c r="I29" s="99">
        <f>(VLOOKUP($A29,'Occupancy Raw Data'!$B$8:$BE$45,'Occupancy Raw Data'!AO$3,FALSE))/100</f>
        <v>0.77162416332249406</v>
      </c>
      <c r="J29" s="119">
        <f>(VLOOKUP($A29,'Occupancy Raw Data'!$B$8:$BE$45,'Occupancy Raw Data'!AP$3,FALSE))/100</f>
        <v>0.77502798443532295</v>
      </c>
      <c r="K29" s="120">
        <f>(VLOOKUP($A29,'Occupancy Raw Data'!$B$8:$BE$45,'Occupancy Raw Data'!AR$3,FALSE))/100</f>
        <v>0.66774520882570099</v>
      </c>
      <c r="M29" s="121">
        <f>VLOOKUP($A29,'ADR Raw Data'!$B$6:$BE$43,'ADR Raw Data'!AG$1,FALSE)</f>
        <v>108.381347106665</v>
      </c>
      <c r="N29" s="122">
        <f>VLOOKUP($A29,'ADR Raw Data'!$B$6:$BE$43,'ADR Raw Data'!AH$1,FALSE)</f>
        <v>114.918382136814</v>
      </c>
      <c r="O29" s="122">
        <f>VLOOKUP($A29,'ADR Raw Data'!$B$6:$BE$43,'ADR Raw Data'!AI$1,FALSE)</f>
        <v>118.212535158891</v>
      </c>
      <c r="P29" s="122">
        <f>VLOOKUP($A29,'ADR Raw Data'!$B$6:$BE$43,'ADR Raw Data'!AJ$1,FALSE)</f>
        <v>117.526891749265</v>
      </c>
      <c r="Q29" s="122">
        <f>VLOOKUP($A29,'ADR Raw Data'!$B$6:$BE$43,'ADR Raw Data'!AK$1,FALSE)</f>
        <v>124.634697671815</v>
      </c>
      <c r="R29" s="123">
        <f>VLOOKUP($A29,'ADR Raw Data'!$B$6:$BE$43,'ADR Raw Data'!AL$1,FALSE)</f>
        <v>117.27753173116</v>
      </c>
      <c r="S29" s="122">
        <f>VLOOKUP($A29,'ADR Raw Data'!$B$6:$BE$43,'ADR Raw Data'!AN$1,FALSE)</f>
        <v>148.83124009547399</v>
      </c>
      <c r="T29" s="122">
        <f>VLOOKUP($A29,'ADR Raw Data'!$B$6:$BE$43,'ADR Raw Data'!AO$1,FALSE)</f>
        <v>150.068471756207</v>
      </c>
      <c r="U29" s="123">
        <f>VLOOKUP($A29,'ADR Raw Data'!$B$6:$BE$43,'ADR Raw Data'!AP$1,FALSE)</f>
        <v>149.44713904636501</v>
      </c>
      <c r="V29" s="124">
        <f>VLOOKUP($A29,'ADR Raw Data'!$B$6:$BE$43,'ADR Raw Data'!AR$1,FALSE)</f>
        <v>127.94335945885599</v>
      </c>
      <c r="X29" s="121">
        <f>VLOOKUP($A29,'RevPAR Raw Data'!$B$6:$BE$43,'RevPAR Raw Data'!AG$1,FALSE)</f>
        <v>52.931345934346801</v>
      </c>
      <c r="Y29" s="122">
        <f>VLOOKUP($A29,'RevPAR Raw Data'!$B$6:$BE$43,'RevPAR Raw Data'!AH$1,FALSE)</f>
        <v>70.805036752956198</v>
      </c>
      <c r="Z29" s="122">
        <f>VLOOKUP($A29,'RevPAR Raw Data'!$B$6:$BE$43,'RevPAR Raw Data'!AI$1,FALSE)</f>
        <v>79.880754856346499</v>
      </c>
      <c r="AA29" s="122">
        <f>VLOOKUP($A29,'RevPAR Raw Data'!$B$6:$BE$43,'RevPAR Raw Data'!AJ$1,FALSE)</f>
        <v>78.010585350623998</v>
      </c>
      <c r="AB29" s="122">
        <f>VLOOKUP($A29,'RevPAR Raw Data'!$B$6:$BE$43,'RevPAR Raw Data'!AK$1,FALSE)</f>
        <v>84.789898875292195</v>
      </c>
      <c r="AC29" s="123">
        <f>VLOOKUP($A29,'RevPAR Raw Data'!$B$6:$BE$43,'RevPAR Raw Data'!AL$1,FALSE)</f>
        <v>73.280222135945905</v>
      </c>
      <c r="AD29" s="122">
        <f>VLOOKUP($A29,'RevPAR Raw Data'!$B$6:$BE$43,'RevPAR Raw Data'!AN$1,FALSE)</f>
        <v>115.85497094949</v>
      </c>
      <c r="AE29" s="122">
        <f>VLOOKUP($A29,'RevPAR Raw Data'!$B$6:$BE$43,'RevPAR Raw Data'!AO$1,FALSE)</f>
        <v>115.79645895996801</v>
      </c>
      <c r="AF29" s="123">
        <f>VLOOKUP($A29,'RevPAR Raw Data'!$B$6:$BE$43,'RevPAR Raw Data'!AP$1,FALSE)</f>
        <v>115.82571495472899</v>
      </c>
      <c r="AG29" s="124">
        <f>VLOOKUP($A29,'RevPAR Raw Data'!$B$6:$BE$43,'RevPAR Raw Data'!AR$1,FALSE)</f>
        <v>85.433565279715793</v>
      </c>
    </row>
    <row r="30" spans="1:33" x14ac:dyDescent="0.25">
      <c r="A30" s="101" t="s">
        <v>122</v>
      </c>
      <c r="B30" s="89">
        <f>(VLOOKUP($A29,'Occupancy Raw Data'!$B$8:$BE$51,'Occupancy Raw Data'!AT$3,FALSE))/100</f>
        <v>2.19838223387082E-2</v>
      </c>
      <c r="C30" s="90">
        <f>(VLOOKUP($A29,'Occupancy Raw Data'!$B$8:$BE$51,'Occupancy Raw Data'!AU$3,FALSE))/100</f>
        <v>3.9842852882770299E-2</v>
      </c>
      <c r="D30" s="90">
        <f>(VLOOKUP($A29,'Occupancy Raw Data'!$B$8:$BE$51,'Occupancy Raw Data'!AV$3,FALSE))/100</f>
        <v>4.0396712638038498E-2</v>
      </c>
      <c r="E30" s="90">
        <f>(VLOOKUP($A29,'Occupancy Raw Data'!$B$8:$BE$51,'Occupancy Raw Data'!AW$3,FALSE))/100</f>
        <v>1.65774059294631E-2</v>
      </c>
      <c r="F30" s="90">
        <f>(VLOOKUP($A29,'Occupancy Raw Data'!$B$8:$BE$51,'Occupancy Raw Data'!AX$3,FALSE))/100</f>
        <v>3.0948614982701402E-2</v>
      </c>
      <c r="G30" s="90">
        <f>(VLOOKUP($A29,'Occupancy Raw Data'!$B$8:$BE$51,'Occupancy Raw Data'!AY$3,FALSE))/100</f>
        <v>3.0131498187071601E-2</v>
      </c>
      <c r="H30" s="91">
        <f>(VLOOKUP($A29,'Occupancy Raw Data'!$B$8:$BE$51,'Occupancy Raw Data'!BA$3,FALSE))/100</f>
        <v>5.6146230394307904E-2</v>
      </c>
      <c r="I30" s="91">
        <f>(VLOOKUP($A29,'Occupancy Raw Data'!$B$8:$BE$51,'Occupancy Raw Data'!BB$3,FALSE))/100</f>
        <v>7.299747635238979E-2</v>
      </c>
      <c r="J30" s="90">
        <f>(VLOOKUP($A29,'Occupancy Raw Data'!$B$8:$BE$51,'Occupancy Raw Data'!BC$3,FALSE))/100</f>
        <v>6.4468167608431104E-2</v>
      </c>
      <c r="K30" s="92">
        <f>(VLOOKUP($A29,'Occupancy Raw Data'!$B$8:$BE$51,'Occupancy Raw Data'!BE$3,FALSE))/100</f>
        <v>4.12492326488638E-2</v>
      </c>
      <c r="M30" s="89">
        <f>(VLOOKUP($A29,'ADR Raw Data'!$B$6:$BE$49,'ADR Raw Data'!AT$1,FALSE))/100</f>
        <v>7.7333566399139901E-3</v>
      </c>
      <c r="N30" s="90">
        <f>(VLOOKUP($A29,'ADR Raw Data'!$B$6:$BE$49,'ADR Raw Data'!AU$1,FALSE))/100</f>
        <v>2.57250545161361E-2</v>
      </c>
      <c r="O30" s="90">
        <f>(VLOOKUP($A29,'ADR Raw Data'!$B$6:$BE$49,'ADR Raw Data'!AV$1,FALSE))/100</f>
        <v>1.5849385918706202E-2</v>
      </c>
      <c r="P30" s="90">
        <f>(VLOOKUP($A29,'ADR Raw Data'!$B$6:$BE$49,'ADR Raw Data'!AW$1,FALSE))/100</f>
        <v>3.6528060886799902E-3</v>
      </c>
      <c r="Q30" s="90">
        <f>(VLOOKUP($A29,'ADR Raw Data'!$B$6:$BE$49,'ADR Raw Data'!AX$1,FALSE))/100</f>
        <v>1.8103047385540499E-2</v>
      </c>
      <c r="R30" s="90">
        <f>(VLOOKUP($A29,'ADR Raw Data'!$B$6:$BE$49,'ADR Raw Data'!AY$1,FALSE))/100</f>
        <v>1.4448404928218599E-2</v>
      </c>
      <c r="S30" s="91">
        <f>(VLOOKUP($A29,'ADR Raw Data'!$B$6:$BE$49,'ADR Raw Data'!BA$1,FALSE))/100</f>
        <v>2.3843096051892297E-2</v>
      </c>
      <c r="T30" s="91">
        <f>(VLOOKUP($A29,'ADR Raw Data'!$B$6:$BE$49,'ADR Raw Data'!BB$1,FALSE))/100</f>
        <v>4.0389790060901293E-2</v>
      </c>
      <c r="U30" s="90">
        <f>(VLOOKUP($A29,'ADR Raw Data'!$B$6:$BE$49,'ADR Raw Data'!BC$1,FALSE))/100</f>
        <v>3.2016372238595499E-2</v>
      </c>
      <c r="V30" s="92">
        <f>(VLOOKUP($A29,'ADR Raw Data'!$B$6:$BE$49,'ADR Raw Data'!BE$1,FALSE))/100</f>
        <v>2.2879537964724903E-2</v>
      </c>
      <c r="X30" s="89">
        <f>(VLOOKUP($A29,'RevPAR Raw Data'!$B$6:$BE$49,'RevPAR Raw Data'!AT$1,FALSE))/100</f>
        <v>2.9887187717076002E-2</v>
      </c>
      <c r="Y30" s="90">
        <f>(VLOOKUP($A29,'RevPAR Raw Data'!$B$6:$BE$49,'RevPAR Raw Data'!AU$1,FALSE))/100</f>
        <v>6.6592866961394104E-2</v>
      </c>
      <c r="Z30" s="90">
        <f>(VLOOKUP($A29,'RevPAR Raw Data'!$B$6:$BE$49,'RevPAR Raw Data'!AV$1,FALSE))/100</f>
        <v>5.6886361645192E-2</v>
      </c>
      <c r="AA30" s="90">
        <f>(VLOOKUP($A29,'RevPAR Raw Data'!$B$6:$BE$49,'RevPAR Raw Data'!AW$1,FALSE))/100</f>
        <v>2.0290766067456799E-2</v>
      </c>
      <c r="AB30" s="90">
        <f>(VLOOKUP($A29,'RevPAR Raw Data'!$B$6:$BE$49,'RevPAR Raw Data'!AX$1,FALSE))/100</f>
        <v>4.9611926611790702E-2</v>
      </c>
      <c r="AC30" s="90">
        <f>(VLOOKUP($A29,'RevPAR Raw Data'!$B$6:$BE$49,'RevPAR Raw Data'!AY$1,FALSE))/100</f>
        <v>4.5015255202190997E-2</v>
      </c>
      <c r="AD30" s="91">
        <f>(VLOOKUP($A29,'RevPAR Raw Data'!$B$6:$BE$49,'RevPAR Raw Data'!BA$1,FALSE))/100</f>
        <v>8.1328026410443399E-2</v>
      </c>
      <c r="AE30" s="91">
        <f>(VLOOKUP($A29,'RevPAR Raw Data'!$B$6:$BE$49,'RevPAR Raw Data'!BB$1,FALSE))/100</f>
        <v>0.116335619158139</v>
      </c>
      <c r="AF30" s="90">
        <f>(VLOOKUP($A29,'RevPAR Raw Data'!$B$6:$BE$49,'RevPAR Raw Data'!BC$1,FALSE))/100</f>
        <v>9.8548576698718401E-2</v>
      </c>
      <c r="AG30" s="92">
        <f>(VLOOKUP($A29,'RevPAR Raw Data'!$B$6:$BE$49,'RevPAR Raw Data'!BE$1,FALSE))/100</f>
        <v>6.50725339979943E-2</v>
      </c>
    </row>
    <row r="31" spans="1:33" x14ac:dyDescent="0.25">
      <c r="A31" s="139"/>
      <c r="B31" s="117"/>
      <c r="C31" s="118"/>
      <c r="D31" s="118"/>
      <c r="E31" s="118"/>
      <c r="F31" s="118"/>
      <c r="G31" s="119"/>
      <c r="H31" s="99"/>
      <c r="I31" s="99"/>
      <c r="J31" s="119"/>
      <c r="K31" s="120"/>
      <c r="M31" s="121"/>
      <c r="N31" s="122"/>
      <c r="O31" s="122"/>
      <c r="P31" s="122"/>
      <c r="Q31" s="122"/>
      <c r="R31" s="123"/>
      <c r="S31" s="122"/>
      <c r="T31" s="122"/>
      <c r="U31" s="123"/>
      <c r="V31" s="124"/>
      <c r="X31" s="121"/>
      <c r="Y31" s="122"/>
      <c r="Z31" s="122"/>
      <c r="AA31" s="122"/>
      <c r="AB31" s="122"/>
      <c r="AC31" s="123"/>
      <c r="AD31" s="122"/>
      <c r="AE31" s="122"/>
      <c r="AF31" s="123"/>
      <c r="AG31" s="124"/>
    </row>
    <row r="32" spans="1:33" x14ac:dyDescent="0.25">
      <c r="A32" s="116" t="s">
        <v>74</v>
      </c>
      <c r="B32" s="117">
        <f>(VLOOKUP($A32,'Occupancy Raw Data'!$B$8:$BE$45,'Occupancy Raw Data'!AG$3,FALSE))/100</f>
        <v>0.46618451915559</v>
      </c>
      <c r="C32" s="118">
        <f>(VLOOKUP($A32,'Occupancy Raw Data'!$B$8:$BE$45,'Occupancy Raw Data'!AH$3,FALSE))/100</f>
        <v>0.58756841282251704</v>
      </c>
      <c r="D32" s="118">
        <f>(VLOOKUP($A32,'Occupancy Raw Data'!$B$8:$BE$45,'Occupancy Raw Data'!AI$3,FALSE))/100</f>
        <v>0.63115715402658301</v>
      </c>
      <c r="E32" s="118">
        <f>(VLOOKUP($A32,'Occupancy Raw Data'!$B$8:$BE$45,'Occupancy Raw Data'!AJ$3,FALSE))/100</f>
        <v>0.61161063330727106</v>
      </c>
      <c r="F32" s="118">
        <f>(VLOOKUP($A32,'Occupancy Raw Data'!$B$8:$BE$45,'Occupancy Raw Data'!AK$3,FALSE))/100</f>
        <v>0.56059421422986699</v>
      </c>
      <c r="G32" s="119">
        <f>(VLOOKUP($A32,'Occupancy Raw Data'!$B$8:$BE$45,'Occupancy Raw Data'!AL$3,FALSE))/100</f>
        <v>0.571422986708365</v>
      </c>
      <c r="H32" s="99">
        <f>(VLOOKUP($A32,'Occupancy Raw Data'!$B$8:$BE$45,'Occupancy Raw Data'!AN$3,FALSE))/100</f>
        <v>0.62627052384675497</v>
      </c>
      <c r="I32" s="99">
        <f>(VLOOKUP($A32,'Occupancy Raw Data'!$B$8:$BE$45,'Occupancy Raw Data'!AO$3,FALSE))/100</f>
        <v>0.624511336982017</v>
      </c>
      <c r="J32" s="119">
        <f>(VLOOKUP($A32,'Occupancy Raw Data'!$B$8:$BE$45,'Occupancy Raw Data'!AP$3,FALSE))/100</f>
        <v>0.62539093041438598</v>
      </c>
      <c r="K32" s="120">
        <f>(VLOOKUP($A32,'Occupancy Raw Data'!$B$8:$BE$45,'Occupancy Raw Data'!AR$3,FALSE))/100</f>
        <v>0.58684239919580006</v>
      </c>
      <c r="M32" s="121">
        <f>VLOOKUP($A32,'ADR Raw Data'!$B$6:$BE$43,'ADR Raw Data'!AG$1,FALSE)</f>
        <v>101.87208385744201</v>
      </c>
      <c r="N32" s="122">
        <f>VLOOKUP($A32,'ADR Raw Data'!$B$6:$BE$43,'ADR Raw Data'!AH$1,FALSE)</f>
        <v>103.507947438456</v>
      </c>
      <c r="O32" s="122">
        <f>VLOOKUP($A32,'ADR Raw Data'!$B$6:$BE$43,'ADR Raw Data'!AI$1,FALSE)</f>
        <v>105.53457417157</v>
      </c>
      <c r="P32" s="122">
        <f>VLOOKUP($A32,'ADR Raw Data'!$B$6:$BE$43,'ADR Raw Data'!AJ$1,FALSE)</f>
        <v>105.220840524129</v>
      </c>
      <c r="Q32" s="122">
        <f>VLOOKUP($A32,'ADR Raw Data'!$B$6:$BE$43,'ADR Raw Data'!AK$1,FALSE)</f>
        <v>105.94415969316501</v>
      </c>
      <c r="R32" s="123">
        <f>VLOOKUP($A32,'ADR Raw Data'!$B$6:$BE$43,'ADR Raw Data'!AL$1,FALSE)</f>
        <v>104.533406991858</v>
      </c>
      <c r="S32" s="122">
        <f>VLOOKUP($A32,'ADR Raw Data'!$B$6:$BE$43,'ADR Raw Data'!AN$1,FALSE)</f>
        <v>129.86801498127301</v>
      </c>
      <c r="T32" s="122">
        <f>VLOOKUP($A32,'ADR Raw Data'!$B$6:$BE$43,'ADR Raw Data'!AO$1,FALSE)</f>
        <v>130.46138967136099</v>
      </c>
      <c r="U32" s="123">
        <f>VLOOKUP($A32,'ADR Raw Data'!$B$6:$BE$43,'ADR Raw Data'!AP$1,FALSE)</f>
        <v>130.16428504453799</v>
      </c>
      <c r="V32" s="124">
        <f>VLOOKUP($A32,'ADR Raw Data'!$B$6:$BE$43,'ADR Raw Data'!AR$1,FALSE)</f>
        <v>112.337555671869</v>
      </c>
      <c r="X32" s="121">
        <f>VLOOKUP($A32,'RevPAR Raw Data'!$B$6:$BE$43,'RevPAR Raw Data'!AG$1,FALSE)</f>
        <v>47.491188428459701</v>
      </c>
      <c r="Y32" s="122">
        <f>VLOOKUP($A32,'RevPAR Raw Data'!$B$6:$BE$43,'RevPAR Raw Data'!AH$1,FALSE)</f>
        <v>60.818000390930401</v>
      </c>
      <c r="Z32" s="122">
        <f>VLOOKUP($A32,'RevPAR Raw Data'!$B$6:$BE$43,'RevPAR Raw Data'!AI$1,FALSE)</f>
        <v>66.608901485535497</v>
      </c>
      <c r="AA32" s="122">
        <f>VLOOKUP($A32,'RevPAR Raw Data'!$B$6:$BE$43,'RevPAR Raw Data'!AJ$1,FALSE)</f>
        <v>64.354184910086005</v>
      </c>
      <c r="AB32" s="122">
        <f>VLOOKUP($A32,'RevPAR Raw Data'!$B$6:$BE$43,'RevPAR Raw Data'!AK$1,FALSE)</f>
        <v>59.3916829554339</v>
      </c>
      <c r="AC32" s="123">
        <f>VLOOKUP($A32,'RevPAR Raw Data'!$B$6:$BE$43,'RevPAR Raw Data'!AL$1,FALSE)</f>
        <v>59.732791634089097</v>
      </c>
      <c r="AD32" s="122">
        <f>VLOOKUP($A32,'RevPAR Raw Data'!$B$6:$BE$43,'RevPAR Raw Data'!AN$1,FALSE)</f>
        <v>81.332509773260298</v>
      </c>
      <c r="AE32" s="122">
        <f>VLOOKUP($A32,'RevPAR Raw Data'!$B$6:$BE$43,'RevPAR Raw Data'!AO$1,FALSE)</f>
        <v>81.474616888193907</v>
      </c>
      <c r="AF32" s="123">
        <f>VLOOKUP($A32,'RevPAR Raw Data'!$B$6:$BE$43,'RevPAR Raw Data'!AP$1,FALSE)</f>
        <v>81.403563330727096</v>
      </c>
      <c r="AG32" s="124">
        <f>VLOOKUP($A32,'RevPAR Raw Data'!$B$6:$BE$43,'RevPAR Raw Data'!AR$1,FALSE)</f>
        <v>65.924440690271396</v>
      </c>
    </row>
    <row r="33" spans="1:33" x14ac:dyDescent="0.25">
      <c r="A33" s="101" t="s">
        <v>122</v>
      </c>
      <c r="B33" s="89">
        <f>(VLOOKUP($A32,'Occupancy Raw Data'!$B$8:$BE$51,'Occupancy Raw Data'!AT$3,FALSE))/100</f>
        <v>-1.11940298507462E-2</v>
      </c>
      <c r="C33" s="90">
        <f>(VLOOKUP($A32,'Occupancy Raw Data'!$B$8:$BE$51,'Occupancy Raw Data'!AU$3,FALSE))/100</f>
        <v>-6.8484660675549994E-2</v>
      </c>
      <c r="D33" s="90">
        <f>(VLOOKUP($A32,'Occupancy Raw Data'!$B$8:$BE$51,'Occupancy Raw Data'!AV$3,FALSE))/100</f>
        <v>-4.0701128936422998E-2</v>
      </c>
      <c r="E33" s="90">
        <f>(VLOOKUP($A32,'Occupancy Raw Data'!$B$8:$BE$51,'Occupancy Raw Data'!AW$3,FALSE))/100</f>
        <v>-6.23314354210368E-2</v>
      </c>
      <c r="F33" s="90">
        <f>(VLOOKUP($A32,'Occupancy Raw Data'!$B$8:$BE$51,'Occupancy Raw Data'!AX$3,FALSE))/100</f>
        <v>-0.12400733048258999</v>
      </c>
      <c r="G33" s="90">
        <f>(VLOOKUP($A32,'Occupancy Raw Data'!$B$8:$BE$51,'Occupancy Raw Data'!AY$3,FALSE))/100</f>
        <v>-6.3972848360655699E-2</v>
      </c>
      <c r="H33" s="91">
        <f>(VLOOKUP($A32,'Occupancy Raw Data'!$B$8:$BE$51,'Occupancy Raw Data'!BA$3,FALSE))/100</f>
        <v>-8.50942318675042E-2</v>
      </c>
      <c r="I33" s="91">
        <f>(VLOOKUP($A32,'Occupancy Raw Data'!$B$8:$BE$51,'Occupancy Raw Data'!BB$3,FALSE))/100</f>
        <v>-7.2838073128264597E-2</v>
      </c>
      <c r="J33" s="90">
        <f>(VLOOKUP($A32,'Occupancy Raw Data'!$B$8:$BE$51,'Occupancy Raw Data'!BC$3,FALSE))/100</f>
        <v>-7.9015544041450697E-2</v>
      </c>
      <c r="K33" s="92">
        <f>(VLOOKUP($A32,'Occupancy Raw Data'!$B$8:$BE$51,'Occupancy Raw Data'!BE$3,FALSE))/100</f>
        <v>-6.8604857294805796E-2</v>
      </c>
      <c r="M33" s="89">
        <f>(VLOOKUP($A32,'ADR Raw Data'!$B$6:$BE$49,'ADR Raw Data'!AT$1,FALSE))/100</f>
        <v>3.20105848311424E-2</v>
      </c>
      <c r="N33" s="90">
        <f>(VLOOKUP($A32,'ADR Raw Data'!$B$6:$BE$49,'ADR Raw Data'!AU$1,FALSE))/100</f>
        <v>1.1529212379398199E-2</v>
      </c>
      <c r="O33" s="90">
        <f>(VLOOKUP($A32,'ADR Raw Data'!$B$6:$BE$49,'ADR Raw Data'!AV$1,FALSE))/100</f>
        <v>3.1134603204221199E-2</v>
      </c>
      <c r="P33" s="90">
        <f>(VLOOKUP($A32,'ADR Raw Data'!$B$6:$BE$49,'ADR Raw Data'!AW$1,FALSE))/100</f>
        <v>4.9465799189450703E-2</v>
      </c>
      <c r="Q33" s="90">
        <f>(VLOOKUP($A32,'ADR Raw Data'!$B$6:$BE$49,'ADR Raw Data'!AX$1,FALSE))/100</f>
        <v>-2.8751993856160701E-2</v>
      </c>
      <c r="R33" s="90">
        <f>(VLOOKUP($A32,'ADR Raw Data'!$B$6:$BE$49,'ADR Raw Data'!AY$1,FALSE))/100</f>
        <v>1.7377163095543199E-2</v>
      </c>
      <c r="S33" s="91">
        <f>(VLOOKUP($A32,'ADR Raw Data'!$B$6:$BE$49,'ADR Raw Data'!BA$1,FALSE))/100</f>
        <v>1.67080925761918E-2</v>
      </c>
      <c r="T33" s="91">
        <f>(VLOOKUP($A32,'ADR Raw Data'!$B$6:$BE$49,'ADR Raw Data'!BB$1,FALSE))/100</f>
        <v>1.3276702662658799E-2</v>
      </c>
      <c r="U33" s="90">
        <f>(VLOOKUP($A32,'ADR Raw Data'!$B$6:$BE$49,'ADR Raw Data'!BC$1,FALSE))/100</f>
        <v>1.5014808408436E-2</v>
      </c>
      <c r="V33" s="92">
        <f>(VLOOKUP($A32,'ADR Raw Data'!$B$6:$BE$49,'ADR Raw Data'!BE$1,FALSE))/100</f>
        <v>1.5736060776221097E-2</v>
      </c>
      <c r="X33" s="89">
        <f>(VLOOKUP($A32,'RevPAR Raw Data'!$B$6:$BE$49,'RevPAR Raw Data'!AT$1,FALSE))/100</f>
        <v>2.0458227538256501E-2</v>
      </c>
      <c r="Y33" s="90">
        <f>(VLOOKUP($A32,'RevPAR Raw Data'!$B$6:$BE$49,'RevPAR Raw Data'!AU$1,FALSE))/100</f>
        <v>-5.7745022493811096E-2</v>
      </c>
      <c r="Z33" s="90">
        <f>(VLOOKUP($A32,'RevPAR Raw Data'!$B$6:$BE$49,'RevPAR Raw Data'!AV$1,FALSE))/100</f>
        <v>-1.0833739231601101E-2</v>
      </c>
      <c r="AA33" s="90">
        <f>(VLOOKUP($A32,'RevPAR Raw Data'!$B$6:$BE$49,'RevPAR Raw Data'!AW$1,FALSE))/100</f>
        <v>-1.5948910499313299E-2</v>
      </c>
      <c r="AB33" s="90">
        <f>(VLOOKUP($A32,'RevPAR Raw Data'!$B$6:$BE$49,'RevPAR Raw Data'!AX$1,FALSE))/100</f>
        <v>-0.149193866334596</v>
      </c>
      <c r="AC33" s="90">
        <f>(VLOOKUP($A32,'RevPAR Raw Data'!$B$6:$BE$49,'RevPAR Raw Data'!AY$1,FALSE))/100</f>
        <v>-4.7707351884762002E-2</v>
      </c>
      <c r="AD33" s="91">
        <f>(VLOOKUP($A32,'RevPAR Raw Data'!$B$6:$BE$49,'RevPAR Raw Data'!BA$1,FALSE))/100</f>
        <v>-6.9807901595054608E-2</v>
      </c>
      <c r="AE33" s="91">
        <f>(VLOOKUP($A32,'RevPAR Raw Data'!$B$6:$BE$49,'RevPAR Raw Data'!BB$1,FALSE))/100</f>
        <v>-6.0528419905050701E-2</v>
      </c>
      <c r="AF33" s="90">
        <f>(VLOOKUP($A32,'RevPAR Raw Data'!$B$6:$BE$49,'RevPAR Raw Data'!BC$1,FALSE))/100</f>
        <v>-6.5187138888085402E-2</v>
      </c>
      <c r="AG33" s="92">
        <f>(VLOOKUP($A32,'RevPAR Raw Data'!$B$6:$BE$49,'RevPAR Raw Data'!BE$1,FALSE))/100</f>
        <v>-5.3948366722519701E-2</v>
      </c>
    </row>
    <row r="34" spans="1:33" x14ac:dyDescent="0.25">
      <c r="A34" s="139"/>
      <c r="B34" s="117"/>
      <c r="C34" s="118"/>
      <c r="D34" s="118"/>
      <c r="E34" s="118"/>
      <c r="F34" s="118"/>
      <c r="G34" s="119"/>
      <c r="H34" s="99"/>
      <c r="I34" s="99"/>
      <c r="J34" s="119"/>
      <c r="K34" s="120"/>
      <c r="M34" s="121"/>
      <c r="N34" s="122"/>
      <c r="O34" s="122"/>
      <c r="P34" s="122"/>
      <c r="Q34" s="122"/>
      <c r="R34" s="123"/>
      <c r="S34" s="122"/>
      <c r="T34" s="122"/>
      <c r="U34" s="123"/>
      <c r="V34" s="124"/>
      <c r="X34" s="121"/>
      <c r="Y34" s="122"/>
      <c r="Z34" s="122"/>
      <c r="AA34" s="122"/>
      <c r="AB34" s="122"/>
      <c r="AC34" s="123"/>
      <c r="AD34" s="122"/>
      <c r="AE34" s="122"/>
      <c r="AF34" s="123"/>
      <c r="AG34" s="124"/>
    </row>
    <row r="35" spans="1:33" x14ac:dyDescent="0.25">
      <c r="A35" s="116" t="s">
        <v>75</v>
      </c>
      <c r="B35" s="117">
        <f>(VLOOKUP($A35,'Occupancy Raw Data'!$B$8:$BE$45,'Occupancy Raw Data'!AG$3,FALSE))/100</f>
        <v>0.37254901960784303</v>
      </c>
      <c r="C35" s="118">
        <f>(VLOOKUP($A35,'Occupancy Raw Data'!$B$8:$BE$45,'Occupancy Raw Data'!AH$3,FALSE))/100</f>
        <v>0.47593582887700497</v>
      </c>
      <c r="D35" s="118">
        <f>(VLOOKUP($A35,'Occupancy Raw Data'!$B$8:$BE$45,'Occupancy Raw Data'!AI$3,FALSE))/100</f>
        <v>0.51063082059392007</v>
      </c>
      <c r="E35" s="118">
        <f>(VLOOKUP($A35,'Occupancy Raw Data'!$B$8:$BE$45,'Occupancy Raw Data'!AJ$3,FALSE))/100</f>
        <v>0.52152521525215201</v>
      </c>
      <c r="F35" s="118">
        <f>(VLOOKUP($A35,'Occupancy Raw Data'!$B$8:$BE$45,'Occupancy Raw Data'!AK$3,FALSE))/100</f>
        <v>0.50799507995079896</v>
      </c>
      <c r="G35" s="119">
        <f>(VLOOKUP($A35,'Occupancy Raw Data'!$B$8:$BE$45,'Occupancy Raw Data'!AL$3,FALSE))/100</f>
        <v>0.47803343583218399</v>
      </c>
      <c r="H35" s="99">
        <f>(VLOOKUP($A35,'Occupancy Raw Data'!$B$8:$BE$45,'Occupancy Raw Data'!AN$3,FALSE))/100</f>
        <v>0.61078896503250701</v>
      </c>
      <c r="I35" s="99">
        <f>(VLOOKUP($A35,'Occupancy Raw Data'!$B$8:$BE$45,'Occupancy Raw Data'!AO$3,FALSE))/100</f>
        <v>0.57986294148655704</v>
      </c>
      <c r="J35" s="119">
        <f>(VLOOKUP($A35,'Occupancy Raw Data'!$B$8:$BE$45,'Occupancy Raw Data'!AP$3,FALSE))/100</f>
        <v>0.59532595325953208</v>
      </c>
      <c r="K35" s="120">
        <f>(VLOOKUP($A35,'Occupancy Raw Data'!$B$8:$BE$45,'Occupancy Raw Data'!AR$3,FALSE))/100</f>
        <v>0.51168241965973504</v>
      </c>
      <c r="M35" s="121">
        <f>VLOOKUP($A35,'ADR Raw Data'!$B$6:$BE$43,'ADR Raw Data'!AG$1,FALSE)</f>
        <v>99.754956937798994</v>
      </c>
      <c r="N35" s="122">
        <f>VLOOKUP($A35,'ADR Raw Data'!$B$6:$BE$43,'ADR Raw Data'!AH$1,FALSE)</f>
        <v>101.01770411984999</v>
      </c>
      <c r="O35" s="122">
        <f>VLOOKUP($A35,'ADR Raw Data'!$B$6:$BE$43,'ADR Raw Data'!AI$1,FALSE)</f>
        <v>102.162794218857</v>
      </c>
      <c r="P35" s="122">
        <f>VLOOKUP($A35,'ADR Raw Data'!$B$6:$BE$43,'ADR Raw Data'!AJ$1,FALSE)</f>
        <v>103.445872641509</v>
      </c>
      <c r="Q35" s="122">
        <f>VLOOKUP($A35,'ADR Raw Data'!$B$6:$BE$43,'ADR Raw Data'!AK$1,FALSE)</f>
        <v>104.00610515392501</v>
      </c>
      <c r="R35" s="123">
        <f>VLOOKUP($A35,'ADR Raw Data'!$B$6:$BE$43,'ADR Raw Data'!AL$1,FALSE)</f>
        <v>102.24023733826201</v>
      </c>
      <c r="S35" s="122">
        <f>VLOOKUP($A35,'ADR Raw Data'!$B$6:$BE$43,'ADR Raw Data'!AN$1,FALSE)</f>
        <v>121.81919735327899</v>
      </c>
      <c r="T35" s="122">
        <f>VLOOKUP($A35,'ADR Raw Data'!$B$6:$BE$43,'ADR Raw Data'!AO$1,FALSE)</f>
        <v>123.60304242424201</v>
      </c>
      <c r="U35" s="123">
        <f>VLOOKUP($A35,'ADR Raw Data'!$B$6:$BE$43,'ADR Raw Data'!AP$1,FALSE)</f>
        <v>122.687953069657</v>
      </c>
      <c r="V35" s="124">
        <f>VLOOKUP($A35,'ADR Raw Data'!$B$6:$BE$43,'ADR Raw Data'!AR$1,FALSE)</f>
        <v>109.06520762524001</v>
      </c>
      <c r="X35" s="121">
        <f>VLOOKUP($A35,'RevPAR Raw Data'!$B$6:$BE$43,'RevPAR Raw Data'!AG$1,FALSE)</f>
        <v>37.1636114081996</v>
      </c>
      <c r="Y35" s="122">
        <f>VLOOKUP($A35,'RevPAR Raw Data'!$B$6:$BE$43,'RevPAR Raw Data'!AH$1,FALSE)</f>
        <v>48.077944741532903</v>
      </c>
      <c r="Z35" s="122">
        <f>VLOOKUP($A35,'RevPAR Raw Data'!$B$6:$BE$43,'RevPAR Raw Data'!AI$1,FALSE)</f>
        <v>52.167471446142997</v>
      </c>
      <c r="AA35" s="122">
        <f>VLOOKUP($A35,'RevPAR Raw Data'!$B$6:$BE$43,'RevPAR Raw Data'!AJ$1,FALSE)</f>
        <v>53.949630996309899</v>
      </c>
      <c r="AB35" s="122">
        <f>VLOOKUP($A35,'RevPAR Raw Data'!$B$6:$BE$43,'RevPAR Raw Data'!AK$1,FALSE)</f>
        <v>52.834589703039804</v>
      </c>
      <c r="AC35" s="123">
        <f>VLOOKUP($A35,'RevPAR Raw Data'!$B$6:$BE$43,'RevPAR Raw Data'!AL$1,FALSE)</f>
        <v>48.874251935107601</v>
      </c>
      <c r="AD35" s="122">
        <f>VLOOKUP($A35,'RevPAR Raw Data'!$B$6:$BE$43,'RevPAR Raw Data'!AN$1,FALSE)</f>
        <v>74.405821472500406</v>
      </c>
      <c r="AE35" s="122">
        <f>VLOOKUP($A35,'RevPAR Raw Data'!$B$6:$BE$43,'RevPAR Raw Data'!AO$1,FALSE)</f>
        <v>71.672823756808896</v>
      </c>
      <c r="AF35" s="123">
        <f>VLOOKUP($A35,'RevPAR Raw Data'!$B$6:$BE$43,'RevPAR Raw Data'!AP$1,FALSE)</f>
        <v>73.039322614654694</v>
      </c>
      <c r="AG35" s="124">
        <f>VLOOKUP($A35,'RevPAR Raw Data'!$B$6:$BE$43,'RevPAR Raw Data'!AR$1,FALSE)</f>
        <v>55.806749338374203</v>
      </c>
    </row>
    <row r="36" spans="1:33" x14ac:dyDescent="0.25">
      <c r="A36" s="101" t="s">
        <v>122</v>
      </c>
      <c r="B36" s="89">
        <f>(VLOOKUP($A35,'Occupancy Raw Data'!$B$8:$BE$51,'Occupancy Raw Data'!AT$3,FALSE))/100</f>
        <v>-8.3075765752506109E-2</v>
      </c>
      <c r="C36" s="90">
        <f>(VLOOKUP($A35,'Occupancy Raw Data'!$B$8:$BE$51,'Occupancy Raw Data'!AU$3,FALSE))/100</f>
        <v>-6.1771313287933102E-2</v>
      </c>
      <c r="D36" s="90">
        <f>(VLOOKUP($A35,'Occupancy Raw Data'!$B$8:$BE$51,'Occupancy Raw Data'!AV$3,FALSE))/100</f>
        <v>-4.7066687581589203E-2</v>
      </c>
      <c r="E36" s="90">
        <f>(VLOOKUP($A35,'Occupancy Raw Data'!$B$8:$BE$51,'Occupancy Raw Data'!AW$3,FALSE))/100</f>
        <v>-3.5460475161165801E-2</v>
      </c>
      <c r="F36" s="90">
        <f>(VLOOKUP($A35,'Occupancy Raw Data'!$B$8:$BE$51,'Occupancy Raw Data'!AX$3,FALSE))/100</f>
        <v>-5.2871747165586298E-2</v>
      </c>
      <c r="G36" s="90">
        <f>(VLOOKUP($A35,'Occupancy Raw Data'!$B$8:$BE$51,'Occupancy Raw Data'!AY$3,FALSE))/100</f>
        <v>-5.4455378597268601E-2</v>
      </c>
      <c r="H36" s="91">
        <f>(VLOOKUP($A35,'Occupancy Raw Data'!$B$8:$BE$51,'Occupancy Raw Data'!BA$3,FALSE))/100</f>
        <v>-2.0018670477475901E-2</v>
      </c>
      <c r="I36" s="91">
        <f>(VLOOKUP($A35,'Occupancy Raw Data'!$B$8:$BE$51,'Occupancy Raw Data'!BB$3,FALSE))/100</f>
        <v>-4.6890115682946397E-2</v>
      </c>
      <c r="J36" s="90">
        <f>(VLOOKUP($A35,'Occupancy Raw Data'!$B$8:$BE$51,'Occupancy Raw Data'!BC$3,FALSE))/100</f>
        <v>-3.3292121494969802E-2</v>
      </c>
      <c r="K36" s="92">
        <f>(VLOOKUP($A35,'Occupancy Raw Data'!$B$8:$BE$51,'Occupancy Raw Data'!BE$3,FALSE))/100</f>
        <v>-4.7375505889143993E-2</v>
      </c>
      <c r="M36" s="89">
        <f>(VLOOKUP($A35,'ADR Raw Data'!$B$6:$BE$49,'ADR Raw Data'!AT$1,FALSE))/100</f>
        <v>-2.1177212676203001E-2</v>
      </c>
      <c r="N36" s="90">
        <f>(VLOOKUP($A35,'ADR Raw Data'!$B$6:$BE$49,'ADR Raw Data'!AU$1,FALSE))/100</f>
        <v>-2.67211930114701E-2</v>
      </c>
      <c r="O36" s="90">
        <f>(VLOOKUP($A35,'ADR Raw Data'!$B$6:$BE$49,'ADR Raw Data'!AV$1,FALSE))/100</f>
        <v>-1.38844888301625E-2</v>
      </c>
      <c r="P36" s="90">
        <f>(VLOOKUP($A35,'ADR Raw Data'!$B$6:$BE$49,'ADR Raw Data'!AW$1,FALSE))/100</f>
        <v>-1.1927505133770999E-2</v>
      </c>
      <c r="Q36" s="90">
        <f>(VLOOKUP($A35,'ADR Raw Data'!$B$6:$BE$49,'ADR Raw Data'!AX$1,FALSE))/100</f>
        <v>-1.29795044481615E-2</v>
      </c>
      <c r="R36" s="90">
        <f>(VLOOKUP($A35,'ADR Raw Data'!$B$6:$BE$49,'ADR Raw Data'!AY$1,FALSE))/100</f>
        <v>-1.67572774863479E-2</v>
      </c>
      <c r="S36" s="91">
        <f>(VLOOKUP($A35,'ADR Raw Data'!$B$6:$BE$49,'ADR Raw Data'!BA$1,FALSE))/100</f>
        <v>-1.5107869288043401E-2</v>
      </c>
      <c r="T36" s="91">
        <f>(VLOOKUP($A35,'ADR Raw Data'!$B$6:$BE$49,'ADR Raw Data'!BB$1,FALSE))/100</f>
        <v>-8.7142872881474792E-3</v>
      </c>
      <c r="U36" s="90">
        <f>(VLOOKUP($A35,'ADR Raw Data'!$B$6:$BE$49,'ADR Raw Data'!BC$1,FALSE))/100</f>
        <v>-1.20366044665424E-2</v>
      </c>
      <c r="V36" s="92">
        <f>(VLOOKUP($A35,'ADR Raw Data'!$B$6:$BE$49,'ADR Raw Data'!BE$1,FALSE))/100</f>
        <v>-1.3989011792068599E-2</v>
      </c>
      <c r="X36" s="89">
        <f>(VLOOKUP($A35,'RevPAR Raw Data'!$B$6:$BE$49,'RevPAR Raw Data'!AT$1,FALSE))/100</f>
        <v>-0.10249366526913001</v>
      </c>
      <c r="Y36" s="90">
        <f>(VLOOKUP($A35,'RevPAR Raw Data'!$B$6:$BE$49,'RevPAR Raw Data'!AU$1,FALSE))/100</f>
        <v>-8.6841903114464394E-2</v>
      </c>
      <c r="Z36" s="90">
        <f>(VLOOKUP($A35,'RevPAR Raw Data'!$B$6:$BE$49,'RevPAR Raw Data'!AV$1,FALSE))/100</f>
        <v>-6.0297679513752395E-2</v>
      </c>
      <c r="AA36" s="90">
        <f>(VLOOKUP($A35,'RevPAR Raw Data'!$B$6:$BE$49,'RevPAR Raw Data'!AW$1,FALSE))/100</f>
        <v>-4.6965025295406103E-2</v>
      </c>
      <c r="AB36" s="90">
        <f>(VLOOKUP($A35,'RevPAR Raw Data'!$B$6:$BE$49,'RevPAR Raw Data'!AX$1,FALSE))/100</f>
        <v>-6.5165002536229991E-2</v>
      </c>
      <c r="AC36" s="90">
        <f>(VLOOKUP($A35,'RevPAR Raw Data'!$B$6:$BE$49,'RevPAR Raw Data'!AY$1,FALSE))/100</f>
        <v>-7.0300132193838002E-2</v>
      </c>
      <c r="AD36" s="91">
        <f>(VLOOKUP($A35,'RevPAR Raw Data'!$B$6:$BE$49,'RevPAR Raw Data'!BA$1,FALSE))/100</f>
        <v>-3.4824100308625303E-2</v>
      </c>
      <c r="AE36" s="91">
        <f>(VLOOKUP($A35,'RevPAR Raw Data'!$B$6:$BE$49,'RevPAR Raw Data'!BB$1,FALSE))/100</f>
        <v>-5.5195789032058198E-2</v>
      </c>
      <c r="AF36" s="90">
        <f>(VLOOKUP($A35,'RevPAR Raw Data'!$B$6:$BE$49,'RevPAR Raw Data'!BC$1,FALSE))/100</f>
        <v>-4.4928001863225202E-2</v>
      </c>
      <c r="AG36" s="92">
        <f>(VLOOKUP($A35,'RevPAR Raw Data'!$B$6:$BE$49,'RevPAR Raw Data'!BE$1,FALSE))/100</f>
        <v>-6.07017811706742E-2</v>
      </c>
    </row>
    <row r="37" spans="1:33" x14ac:dyDescent="0.25">
      <c r="A37" s="139"/>
      <c r="B37" s="117"/>
      <c r="C37" s="118"/>
      <c r="D37" s="118"/>
      <c r="E37" s="118"/>
      <c r="F37" s="118"/>
      <c r="G37" s="119"/>
      <c r="H37" s="99"/>
      <c r="I37" s="99"/>
      <c r="J37" s="119"/>
      <c r="K37" s="120"/>
      <c r="M37" s="121"/>
      <c r="N37" s="122"/>
      <c r="O37" s="122"/>
      <c r="P37" s="122"/>
      <c r="Q37" s="122"/>
      <c r="R37" s="123"/>
      <c r="S37" s="122"/>
      <c r="T37" s="122"/>
      <c r="U37" s="123"/>
      <c r="V37" s="124"/>
      <c r="X37" s="121"/>
      <c r="Y37" s="122"/>
      <c r="Z37" s="122"/>
      <c r="AA37" s="122"/>
      <c r="AB37" s="122"/>
      <c r="AC37" s="123"/>
      <c r="AD37" s="122"/>
      <c r="AE37" s="122"/>
      <c r="AF37" s="123"/>
      <c r="AG37" s="124"/>
    </row>
    <row r="38" spans="1:33" x14ac:dyDescent="0.25">
      <c r="A38" s="116" t="s">
        <v>76</v>
      </c>
      <c r="B38" s="117">
        <f>(VLOOKUP($A38,'Occupancy Raw Data'!$B$8:$BE$45,'Occupancy Raw Data'!AG$3,FALSE))/100</f>
        <v>0.50562228469205206</v>
      </c>
      <c r="C38" s="118">
        <f>(VLOOKUP($A38,'Occupancy Raw Data'!$B$8:$BE$45,'Occupancy Raw Data'!AH$3,FALSE))/100</f>
        <v>0.569090212113467</v>
      </c>
      <c r="D38" s="118">
        <f>(VLOOKUP($A38,'Occupancy Raw Data'!$B$8:$BE$45,'Occupancy Raw Data'!AI$3,FALSE))/100</f>
        <v>0.602881420904676</v>
      </c>
      <c r="E38" s="118">
        <f>(VLOOKUP($A38,'Occupancy Raw Data'!$B$8:$BE$45,'Occupancy Raw Data'!AJ$3,FALSE))/100</f>
        <v>0.61790825453616105</v>
      </c>
      <c r="F38" s="118">
        <f>(VLOOKUP($A38,'Occupancy Raw Data'!$B$8:$BE$45,'Occupancy Raw Data'!AK$3,FALSE))/100</f>
        <v>0.637630973677485</v>
      </c>
      <c r="G38" s="119">
        <f>(VLOOKUP($A38,'Occupancy Raw Data'!$B$8:$BE$45,'Occupancy Raw Data'!AL$3,FALSE))/100</f>
        <v>0.58662662918476793</v>
      </c>
      <c r="H38" s="99">
        <f>(VLOOKUP($A38,'Occupancy Raw Data'!$B$8:$BE$45,'Occupancy Raw Data'!AN$3,FALSE))/100</f>
        <v>0.73570789675440806</v>
      </c>
      <c r="I38" s="99">
        <f>(VLOOKUP($A38,'Occupancy Raw Data'!$B$8:$BE$45,'Occupancy Raw Data'!AO$3,FALSE))/100</f>
        <v>0.73777153079478597</v>
      </c>
      <c r="J38" s="119">
        <f>(VLOOKUP($A38,'Occupancy Raw Data'!$B$8:$BE$45,'Occupancy Raw Data'!AP$3,FALSE))/100</f>
        <v>0.7367397137745969</v>
      </c>
      <c r="K38" s="120">
        <f>(VLOOKUP($A38,'Occupancy Raw Data'!$B$8:$BE$45,'Occupancy Raw Data'!AR$3,FALSE))/100</f>
        <v>0.62951608192471897</v>
      </c>
      <c r="M38" s="121">
        <f>VLOOKUP($A38,'ADR Raw Data'!$B$6:$BE$43,'ADR Raw Data'!AG$1,FALSE)</f>
        <v>105.771519585544</v>
      </c>
      <c r="N38" s="122">
        <f>VLOOKUP($A38,'ADR Raw Data'!$B$6:$BE$43,'ADR Raw Data'!AH$1,FALSE)</f>
        <v>109.802257112064</v>
      </c>
      <c r="O38" s="122">
        <f>VLOOKUP($A38,'ADR Raw Data'!$B$6:$BE$43,'ADR Raw Data'!AI$1,FALSE)</f>
        <v>113.32939149878599</v>
      </c>
      <c r="P38" s="122">
        <f>VLOOKUP($A38,'ADR Raw Data'!$B$6:$BE$43,'ADR Raw Data'!AJ$1,FALSE)</f>
        <v>114.438753347464</v>
      </c>
      <c r="Q38" s="122">
        <f>VLOOKUP($A38,'ADR Raw Data'!$B$6:$BE$43,'ADR Raw Data'!AK$1,FALSE)</f>
        <v>116.392188433097</v>
      </c>
      <c r="R38" s="123">
        <f>VLOOKUP($A38,'ADR Raw Data'!$B$6:$BE$43,'ADR Raw Data'!AL$1,FALSE)</f>
        <v>112.241725877489</v>
      </c>
      <c r="S38" s="122">
        <f>VLOOKUP($A38,'ADR Raw Data'!$B$6:$BE$43,'ADR Raw Data'!AN$1,FALSE)</f>
        <v>139.25324672392301</v>
      </c>
      <c r="T38" s="122">
        <f>VLOOKUP($A38,'ADR Raw Data'!$B$6:$BE$43,'ADR Raw Data'!AO$1,FALSE)</f>
        <v>141.30304747306701</v>
      </c>
      <c r="U38" s="123">
        <f>VLOOKUP($A38,'ADR Raw Data'!$B$6:$BE$43,'ADR Raw Data'!AP$1,FALSE)</f>
        <v>140.27958248962599</v>
      </c>
      <c r="V38" s="124">
        <f>VLOOKUP($A38,'ADR Raw Data'!$B$6:$BE$43,'ADR Raw Data'!AR$1,FALSE)</f>
        <v>121.617000926458</v>
      </c>
      <c r="X38" s="121">
        <f>VLOOKUP($A38,'RevPAR Raw Data'!$B$6:$BE$43,'RevPAR Raw Data'!AG$1,FALSE)</f>
        <v>53.480437388193202</v>
      </c>
      <c r="Y38" s="122">
        <f>VLOOKUP($A38,'RevPAR Raw Data'!$B$6:$BE$43,'RevPAR Raw Data'!AH$1,FALSE)</f>
        <v>62.487389790442101</v>
      </c>
      <c r="Z38" s="122">
        <f>VLOOKUP($A38,'RevPAR Raw Data'!$B$6:$BE$43,'RevPAR Raw Data'!AI$1,FALSE)</f>
        <v>68.324184577050801</v>
      </c>
      <c r="AA38" s="122">
        <f>VLOOKUP($A38,'RevPAR Raw Data'!$B$6:$BE$43,'RevPAR Raw Data'!AJ$1,FALSE)</f>
        <v>70.712650332225905</v>
      </c>
      <c r="AB38" s="122">
        <f>VLOOKUP($A38,'RevPAR Raw Data'!$B$6:$BE$43,'RevPAR Raw Data'!AK$1,FALSE)</f>
        <v>74.215264439049307</v>
      </c>
      <c r="AC38" s="123">
        <f>VLOOKUP($A38,'RevPAR Raw Data'!$B$6:$BE$43,'RevPAR Raw Data'!AL$1,FALSE)</f>
        <v>65.843985305392195</v>
      </c>
      <c r="AD38" s="122">
        <f>VLOOKUP($A38,'RevPAR Raw Data'!$B$6:$BE$43,'RevPAR Raw Data'!AN$1,FALSE)</f>
        <v>102.44971326348001</v>
      </c>
      <c r="AE38" s="122">
        <f>VLOOKUP($A38,'RevPAR Raw Data'!$B$6:$BE$43,'RevPAR Raw Data'!AO$1,FALSE)</f>
        <v>104.249365640173</v>
      </c>
      <c r="AF38" s="123">
        <f>VLOOKUP($A38,'RevPAR Raw Data'!$B$6:$BE$43,'RevPAR Raw Data'!AP$1,FALSE)</f>
        <v>103.349539451827</v>
      </c>
      <c r="AG38" s="124">
        <f>VLOOKUP($A38,'RevPAR Raw Data'!$B$6:$BE$43,'RevPAR Raw Data'!AR$1,FALSE)</f>
        <v>76.559857918659404</v>
      </c>
    </row>
    <row r="39" spans="1:33" x14ac:dyDescent="0.25">
      <c r="A39" s="101" t="s">
        <v>122</v>
      </c>
      <c r="B39" s="89">
        <f>(VLOOKUP($A38,'Occupancy Raw Data'!$B$8:$BE$51,'Occupancy Raw Data'!AT$3,FALSE))/100</f>
        <v>-1.8350102813520699E-3</v>
      </c>
      <c r="C39" s="90">
        <f>(VLOOKUP($A38,'Occupancy Raw Data'!$B$8:$BE$51,'Occupancy Raw Data'!AU$3,FALSE))/100</f>
        <v>-1.47934881209322E-2</v>
      </c>
      <c r="D39" s="90">
        <f>(VLOOKUP($A38,'Occupancy Raw Data'!$B$8:$BE$51,'Occupancy Raw Data'!AV$3,FALSE))/100</f>
        <v>-1.3064530718638801E-2</v>
      </c>
      <c r="E39" s="90">
        <f>(VLOOKUP($A38,'Occupancy Raw Data'!$B$8:$BE$51,'Occupancy Raw Data'!AW$3,FALSE))/100</f>
        <v>3.4132921132816602E-3</v>
      </c>
      <c r="F39" s="90">
        <f>(VLOOKUP($A38,'Occupancy Raw Data'!$B$8:$BE$51,'Occupancy Raw Data'!AX$3,FALSE))/100</f>
        <v>-2.7784773887968697E-2</v>
      </c>
      <c r="G39" s="90">
        <f>(VLOOKUP($A38,'Occupancy Raw Data'!$B$8:$BE$51,'Occupancy Raw Data'!AY$3,FALSE))/100</f>
        <v>-1.1317663227245301E-2</v>
      </c>
      <c r="H39" s="91">
        <f>(VLOOKUP($A38,'Occupancy Raw Data'!$B$8:$BE$51,'Occupancy Raw Data'!BA$3,FALSE))/100</f>
        <v>-1.9650517177294598E-2</v>
      </c>
      <c r="I39" s="91">
        <f>(VLOOKUP($A38,'Occupancy Raw Data'!$B$8:$BE$51,'Occupancy Raw Data'!BB$3,FALSE))/100</f>
        <v>-2.3666416768671497E-2</v>
      </c>
      <c r="J39" s="90">
        <f>(VLOOKUP($A38,'Occupancy Raw Data'!$B$8:$BE$51,'Occupancy Raw Data'!BC$3,FALSE))/100</f>
        <v>-2.1665400241825599E-2</v>
      </c>
      <c r="K39" s="92">
        <f>(VLOOKUP($A38,'Occupancy Raw Data'!$B$8:$BE$51,'Occupancy Raw Data'!BE$3,FALSE))/100</f>
        <v>-1.4802004590469599E-2</v>
      </c>
      <c r="M39" s="89">
        <f>(VLOOKUP($A38,'ADR Raw Data'!$B$6:$BE$49,'ADR Raw Data'!AT$1,FALSE))/100</f>
        <v>-1.4509480858367301E-2</v>
      </c>
      <c r="N39" s="90">
        <f>(VLOOKUP($A38,'ADR Raw Data'!$B$6:$BE$49,'ADR Raw Data'!AU$1,FALSE))/100</f>
        <v>-1.30176459687961E-2</v>
      </c>
      <c r="O39" s="90">
        <f>(VLOOKUP($A38,'ADR Raw Data'!$B$6:$BE$49,'ADR Raw Data'!AV$1,FALSE))/100</f>
        <v>-7.9185243578833199E-3</v>
      </c>
      <c r="P39" s="90">
        <f>(VLOOKUP($A38,'ADR Raw Data'!$B$6:$BE$49,'ADR Raw Data'!AW$1,FALSE))/100</f>
        <v>-2.1124804358628097E-3</v>
      </c>
      <c r="Q39" s="90">
        <f>(VLOOKUP($A38,'ADR Raw Data'!$B$6:$BE$49,'ADR Raw Data'!AX$1,FALSE))/100</f>
        <v>-3.0327467276718E-2</v>
      </c>
      <c r="R39" s="90">
        <f>(VLOOKUP($A38,'ADR Raw Data'!$B$6:$BE$49,'ADR Raw Data'!AY$1,FALSE))/100</f>
        <v>-1.4115114745278901E-2</v>
      </c>
      <c r="S39" s="91">
        <f>(VLOOKUP($A38,'ADR Raw Data'!$B$6:$BE$49,'ADR Raw Data'!BA$1,FALSE))/100</f>
        <v>-3.1600615267777105E-2</v>
      </c>
      <c r="T39" s="91">
        <f>(VLOOKUP($A38,'ADR Raw Data'!$B$6:$BE$49,'ADR Raw Data'!BB$1,FALSE))/100</f>
        <v>-2.81521886981E-2</v>
      </c>
      <c r="U39" s="90">
        <f>(VLOOKUP($A38,'ADR Raw Data'!$B$6:$BE$49,'ADR Raw Data'!BC$1,FALSE))/100</f>
        <v>-2.98754626699946E-2</v>
      </c>
      <c r="V39" s="92">
        <f>(VLOOKUP($A38,'ADR Raw Data'!$B$6:$BE$49,'ADR Raw Data'!BE$1,FALSE))/100</f>
        <v>-2.0823044574173801E-2</v>
      </c>
      <c r="X39" s="89">
        <f>(VLOOKUP($A38,'RevPAR Raw Data'!$B$6:$BE$49,'RevPAR Raw Data'!AT$1,FALSE))/100</f>
        <v>-1.63178660931672E-2</v>
      </c>
      <c r="Y39" s="90">
        <f>(VLOOKUP($A38,'RevPAR Raw Data'!$B$6:$BE$49,'RevPAR Raw Data'!AU$1,FALSE))/100</f>
        <v>-2.7618557698726402E-2</v>
      </c>
      <c r="Z39" s="90">
        <f>(VLOOKUP($A38,'RevPAR Raw Data'!$B$6:$BE$49,'RevPAR Raw Data'!AV$1,FALSE))/100</f>
        <v>-2.0879603271802299E-2</v>
      </c>
      <c r="AA39" s="90">
        <f>(VLOOKUP($A38,'RevPAR Raw Data'!$B$6:$BE$49,'RevPAR Raw Data'!AW$1,FALSE))/100</f>
        <v>1.2936011646076601E-3</v>
      </c>
      <c r="AB39" s="90">
        <f>(VLOOKUP($A38,'RevPAR Raw Data'!$B$6:$BE$49,'RevPAR Raw Data'!AX$1,FALSE))/100</f>
        <v>-5.7269599343808403E-2</v>
      </c>
      <c r="AC39" s="90">
        <f>(VLOOKUP($A38,'RevPAR Raw Data'!$B$6:$BE$49,'RevPAR Raw Data'!AY$1,FALSE))/100</f>
        <v>-2.5273027857423198E-2</v>
      </c>
      <c r="AD39" s="91">
        <f>(VLOOKUP($A38,'RevPAR Raw Data'!$B$6:$BE$49,'RevPAR Raw Data'!BA$1,FALSE))/100</f>
        <v>-5.0630164011939198E-2</v>
      </c>
      <c r="AE39" s="91">
        <f>(VLOOKUP($A38,'RevPAR Raw Data'!$B$6:$BE$49,'RevPAR Raw Data'!BB$1,FALSE))/100</f>
        <v>-5.1152344036092104E-2</v>
      </c>
      <c r="AF39" s="90">
        <f>(VLOOKUP($A38,'RevPAR Raw Data'!$B$6:$BE$49,'RevPAR Raw Data'!BC$1,FALSE))/100</f>
        <v>-5.0893599055665095E-2</v>
      </c>
      <c r="AG39" s="92">
        <f>(VLOOKUP($A38,'RevPAR Raw Data'!$B$6:$BE$49,'RevPAR Raw Data'!BE$1,FALSE))/100</f>
        <v>-3.5316826363269001E-2</v>
      </c>
    </row>
    <row r="40" spans="1:33" x14ac:dyDescent="0.25">
      <c r="A40" s="139"/>
      <c r="B40" s="117"/>
      <c r="C40" s="118"/>
      <c r="D40" s="118"/>
      <c r="E40" s="118"/>
      <c r="F40" s="118"/>
      <c r="G40" s="119"/>
      <c r="H40" s="99"/>
      <c r="I40" s="99"/>
      <c r="J40" s="119"/>
      <c r="K40" s="120"/>
      <c r="M40" s="121"/>
      <c r="N40" s="122"/>
      <c r="O40" s="122"/>
      <c r="P40" s="122"/>
      <c r="Q40" s="122"/>
      <c r="R40" s="123"/>
      <c r="S40" s="122"/>
      <c r="T40" s="122"/>
      <c r="U40" s="123"/>
      <c r="V40" s="124"/>
      <c r="X40" s="121"/>
      <c r="Y40" s="122"/>
      <c r="Z40" s="122"/>
      <c r="AA40" s="122"/>
      <c r="AB40" s="122"/>
      <c r="AC40" s="123"/>
      <c r="AD40" s="122"/>
      <c r="AE40" s="122"/>
      <c r="AF40" s="123"/>
      <c r="AG40" s="124"/>
    </row>
    <row r="41" spans="1:33" x14ac:dyDescent="0.25">
      <c r="A41" s="116" t="s">
        <v>77</v>
      </c>
      <c r="B41" s="117">
        <f>(VLOOKUP($A41,'Occupancy Raw Data'!$B$8:$BE$45,'Occupancy Raw Data'!AG$3,FALSE))/100</f>
        <v>0.580920724769865</v>
      </c>
      <c r="C41" s="118">
        <f>(VLOOKUP($A41,'Occupancy Raw Data'!$B$8:$BE$45,'Occupancy Raw Data'!AH$3,FALSE))/100</f>
        <v>0.71481697398237898</v>
      </c>
      <c r="D41" s="118">
        <f>(VLOOKUP($A41,'Occupancy Raw Data'!$B$8:$BE$45,'Occupancy Raw Data'!AI$3,FALSE))/100</f>
        <v>0.77763464115282399</v>
      </c>
      <c r="E41" s="118">
        <f>(VLOOKUP($A41,'Occupancy Raw Data'!$B$8:$BE$45,'Occupancy Raw Data'!AJ$3,FALSE))/100</f>
        <v>0.76647562449163797</v>
      </c>
      <c r="F41" s="118">
        <f>(VLOOKUP($A41,'Occupancy Raw Data'!$B$8:$BE$45,'Occupancy Raw Data'!AK$3,FALSE))/100</f>
        <v>0.70054961846417096</v>
      </c>
      <c r="G41" s="119">
        <f>(VLOOKUP($A41,'Occupancy Raw Data'!$B$8:$BE$45,'Occupancy Raw Data'!AL$3,FALSE))/100</f>
        <v>0.70807862828342605</v>
      </c>
      <c r="H41" s="99">
        <f>(VLOOKUP($A41,'Occupancy Raw Data'!$B$8:$BE$45,'Occupancy Raw Data'!AN$3,FALSE))/100</f>
        <v>0.73658747584546702</v>
      </c>
      <c r="I41" s="99">
        <f>(VLOOKUP($A41,'Occupancy Raw Data'!$B$8:$BE$45,'Occupancy Raw Data'!AO$3,FALSE))/100</f>
        <v>0.75845467410775103</v>
      </c>
      <c r="J41" s="119">
        <f>(VLOOKUP($A41,'Occupancy Raw Data'!$B$8:$BE$45,'Occupancy Raw Data'!AP$3,FALSE))/100</f>
        <v>0.74752107497660902</v>
      </c>
      <c r="K41" s="120">
        <f>(VLOOKUP($A41,'Occupancy Raw Data'!$B$8:$BE$45,'Occupancy Raw Data'!AR$3,FALSE))/100</f>
        <v>0.71934774738711393</v>
      </c>
      <c r="M41" s="121">
        <f>VLOOKUP($A41,'ADR Raw Data'!$B$6:$BE$43,'ADR Raw Data'!AG$1,FALSE)</f>
        <v>143.44932350299001</v>
      </c>
      <c r="N41" s="122">
        <f>VLOOKUP($A41,'ADR Raw Data'!$B$6:$BE$43,'ADR Raw Data'!AH$1,FALSE)</f>
        <v>169.31202600579999</v>
      </c>
      <c r="O41" s="122">
        <f>VLOOKUP($A41,'ADR Raw Data'!$B$6:$BE$43,'ADR Raw Data'!AI$1,FALSE)</f>
        <v>179.86702168695001</v>
      </c>
      <c r="P41" s="122">
        <f>VLOOKUP($A41,'ADR Raw Data'!$B$6:$BE$43,'ADR Raw Data'!AJ$1,FALSE)</f>
        <v>173.24260863431101</v>
      </c>
      <c r="Q41" s="122">
        <f>VLOOKUP($A41,'ADR Raw Data'!$B$6:$BE$43,'ADR Raw Data'!AK$1,FALSE)</f>
        <v>152.66811888430999</v>
      </c>
      <c r="R41" s="123">
        <f>VLOOKUP($A41,'ADR Raw Data'!$B$6:$BE$43,'ADR Raw Data'!AL$1,FALSE)</f>
        <v>164.94423301298301</v>
      </c>
      <c r="S41" s="122">
        <f>VLOOKUP($A41,'ADR Raw Data'!$B$6:$BE$43,'ADR Raw Data'!AN$1,FALSE)</f>
        <v>140.82652568824301</v>
      </c>
      <c r="T41" s="122">
        <f>VLOOKUP($A41,'ADR Raw Data'!$B$6:$BE$43,'ADR Raw Data'!AO$1,FALSE)</f>
        <v>141.56955497836501</v>
      </c>
      <c r="U41" s="123">
        <f>VLOOKUP($A41,'ADR Raw Data'!$B$6:$BE$43,'ADR Raw Data'!AP$1,FALSE)</f>
        <v>141.203474283378</v>
      </c>
      <c r="V41" s="124">
        <f>VLOOKUP($A41,'ADR Raw Data'!$B$6:$BE$43,'ADR Raw Data'!AR$1,FALSE)</f>
        <v>157.895593996728</v>
      </c>
      <c r="X41" s="121">
        <f>VLOOKUP($A41,'RevPAR Raw Data'!$B$6:$BE$43,'RevPAR Raw Data'!AG$1,FALSE)</f>
        <v>83.332684977104094</v>
      </c>
      <c r="Y41" s="122">
        <f>VLOOKUP($A41,'RevPAR Raw Data'!$B$6:$BE$43,'RevPAR Raw Data'!AH$1,FALSE)</f>
        <v>121.02711008829201</v>
      </c>
      <c r="Z41" s="122">
        <f>VLOOKUP($A41,'RevPAR Raw Data'!$B$6:$BE$43,'RevPAR Raw Data'!AI$1,FALSE)</f>
        <v>139.87082686475901</v>
      </c>
      <c r="AA41" s="122">
        <f>VLOOKUP($A41,'RevPAR Raw Data'!$B$6:$BE$43,'RevPAR Raw Data'!AJ$1,FALSE)</f>
        <v>132.78623664154401</v>
      </c>
      <c r="AB41" s="122">
        <f>VLOOKUP($A41,'RevPAR Raw Data'!$B$6:$BE$43,'RevPAR Raw Data'!AK$1,FALSE)</f>
        <v>106.951592436046</v>
      </c>
      <c r="AC41" s="123">
        <f>VLOOKUP($A41,'RevPAR Raw Data'!$B$6:$BE$43,'RevPAR Raw Data'!AL$1,FALSE)</f>
        <v>116.793486255095</v>
      </c>
      <c r="AD41" s="122">
        <f>VLOOKUP($A41,'RevPAR Raw Data'!$B$6:$BE$43,'RevPAR Raw Data'!AN$1,FALSE)</f>
        <v>103.73105508878901</v>
      </c>
      <c r="AE41" s="122">
        <f>VLOOKUP($A41,'RevPAR Raw Data'!$B$6:$BE$43,'RevPAR Raw Data'!AO$1,FALSE)</f>
        <v>107.37409068469501</v>
      </c>
      <c r="AF41" s="123">
        <f>VLOOKUP($A41,'RevPAR Raw Data'!$B$6:$BE$43,'RevPAR Raw Data'!AP$1,FALSE)</f>
        <v>105.552572886742</v>
      </c>
      <c r="AG41" s="124">
        <f>VLOOKUP($A41,'RevPAR Raw Data'!$B$6:$BE$43,'RevPAR Raw Data'!AR$1,FALSE)</f>
        <v>113.58183986389599</v>
      </c>
    </row>
    <row r="42" spans="1:33" x14ac:dyDescent="0.25">
      <c r="A42" s="101" t="s">
        <v>122</v>
      </c>
      <c r="B42" s="89">
        <f>(VLOOKUP($A41,'Occupancy Raw Data'!$B$8:$BE$51,'Occupancy Raw Data'!AT$3,FALSE))/100</f>
        <v>1.86465858132343E-2</v>
      </c>
      <c r="C42" s="90">
        <f>(VLOOKUP($A41,'Occupancy Raw Data'!$B$8:$BE$51,'Occupancy Raw Data'!AU$3,FALSE))/100</f>
        <v>-2.3558810026693501E-2</v>
      </c>
      <c r="D42" s="90">
        <f>(VLOOKUP($A41,'Occupancy Raw Data'!$B$8:$BE$51,'Occupancy Raw Data'!AV$3,FALSE))/100</f>
        <v>-3.8744997517426598E-2</v>
      </c>
      <c r="E42" s="90">
        <f>(VLOOKUP($A41,'Occupancy Raw Data'!$B$8:$BE$51,'Occupancy Raw Data'!AW$3,FALSE))/100</f>
        <v>-6.65296833754839E-2</v>
      </c>
      <c r="F42" s="90">
        <f>(VLOOKUP($A41,'Occupancy Raw Data'!$B$8:$BE$51,'Occupancy Raw Data'!AX$3,FALSE))/100</f>
        <v>-5.4969083997181895E-2</v>
      </c>
      <c r="G42" s="90">
        <f>(VLOOKUP($A41,'Occupancy Raw Data'!$B$8:$BE$51,'Occupancy Raw Data'!AY$3,FALSE))/100</f>
        <v>-3.6293528679619998E-2</v>
      </c>
      <c r="H42" s="91">
        <f>(VLOOKUP($A41,'Occupancy Raw Data'!$B$8:$BE$51,'Occupancy Raw Data'!BA$3,FALSE))/100</f>
        <v>-1.5258290899932102E-2</v>
      </c>
      <c r="I42" s="91">
        <f>(VLOOKUP($A41,'Occupancy Raw Data'!$B$8:$BE$51,'Occupancy Raw Data'!BB$3,FALSE))/100</f>
        <v>1.71656519879471E-2</v>
      </c>
      <c r="J42" s="90">
        <f>(VLOOKUP($A41,'Occupancy Raw Data'!$B$8:$BE$51,'Occupancy Raw Data'!BC$3,FALSE))/100</f>
        <v>9.282209224471021E-4</v>
      </c>
      <c r="K42" s="92">
        <f>(VLOOKUP($A41,'Occupancy Raw Data'!$B$8:$BE$51,'Occupancy Raw Data'!BE$3,FALSE))/100</f>
        <v>-2.5534594488940597E-2</v>
      </c>
      <c r="M42" s="89">
        <f>(VLOOKUP($A41,'ADR Raw Data'!$B$6:$BE$49,'ADR Raw Data'!AT$1,FALSE))/100</f>
        <v>-6.1970877186559902E-3</v>
      </c>
      <c r="N42" s="90">
        <f>(VLOOKUP($A41,'ADR Raw Data'!$B$6:$BE$49,'ADR Raw Data'!AU$1,FALSE))/100</f>
        <v>3.6456414383459501E-3</v>
      </c>
      <c r="O42" s="90">
        <f>(VLOOKUP($A41,'ADR Raw Data'!$B$6:$BE$49,'ADR Raw Data'!AV$1,FALSE))/100</f>
        <v>9.2025777686386605E-4</v>
      </c>
      <c r="P42" s="90">
        <f>(VLOOKUP($A41,'ADR Raw Data'!$B$6:$BE$49,'ADR Raw Data'!AW$1,FALSE))/100</f>
        <v>-2.5190480333490403E-2</v>
      </c>
      <c r="Q42" s="90">
        <f>(VLOOKUP($A41,'ADR Raw Data'!$B$6:$BE$49,'ADR Raw Data'!AX$1,FALSE))/100</f>
        <v>-3.6970735998148499E-2</v>
      </c>
      <c r="R42" s="90">
        <f>(VLOOKUP($A41,'ADR Raw Data'!$B$6:$BE$49,'ADR Raw Data'!AY$1,FALSE))/100</f>
        <v>-1.41082952296816E-2</v>
      </c>
      <c r="S42" s="91">
        <f>(VLOOKUP($A41,'ADR Raw Data'!$B$6:$BE$49,'ADR Raw Data'!BA$1,FALSE))/100</f>
        <v>-1.91350425672375E-3</v>
      </c>
      <c r="T42" s="91">
        <f>(VLOOKUP($A41,'ADR Raw Data'!$B$6:$BE$49,'ADR Raw Data'!BB$1,FALSE))/100</f>
        <v>1.3444921775466601E-2</v>
      </c>
      <c r="U42" s="90">
        <f>(VLOOKUP($A41,'ADR Raw Data'!$B$6:$BE$49,'ADR Raw Data'!BC$1,FALSE))/100</f>
        <v>5.7580821383817404E-3</v>
      </c>
      <c r="V42" s="92">
        <f>(VLOOKUP($A41,'ADR Raw Data'!$B$6:$BE$49,'ADR Raw Data'!BE$1,FALSE))/100</f>
        <v>-1.02222825479414E-2</v>
      </c>
      <c r="X42" s="89">
        <f>(VLOOKUP($A41,'RevPAR Raw Data'!$B$6:$BE$49,'RevPAR Raw Data'!AT$1,FALSE))/100</f>
        <v>1.23339435666402E-2</v>
      </c>
      <c r="Y42" s="90">
        <f>(VLOOKUP($A41,'RevPAR Raw Data'!$B$6:$BE$49,'RevPAR Raw Data'!AU$1,FALSE))/100</f>
        <v>-1.9999055562418998E-2</v>
      </c>
      <c r="Z42" s="90">
        <f>(VLOOKUP($A41,'RevPAR Raw Data'!$B$6:$BE$49,'RevPAR Raw Data'!AV$1,FALSE))/100</f>
        <v>-3.7860395125842695E-2</v>
      </c>
      <c r="AA42" s="90">
        <f>(VLOOKUP($A41,'RevPAR Raw Data'!$B$6:$BE$49,'RevPAR Raw Data'!AW$1,FALSE))/100</f>
        <v>-9.0044249028310902E-2</v>
      </c>
      <c r="AB42" s="90">
        <f>(VLOOKUP($A41,'RevPAR Raw Data'!$B$6:$BE$49,'RevPAR Raw Data'!AX$1,FALSE))/100</f>
        <v>-8.9907572502810604E-2</v>
      </c>
      <c r="AC42" s="90">
        <f>(VLOOKUP($A41,'RevPAR Raw Data'!$B$6:$BE$49,'RevPAR Raw Data'!AY$1,FALSE))/100</f>
        <v>-4.9889784091762604E-2</v>
      </c>
      <c r="AD42" s="91">
        <f>(VLOOKUP($A41,'RevPAR Raw Data'!$B$6:$BE$49,'RevPAR Raw Data'!BA$1,FALSE))/100</f>
        <v>-1.7142598352068501E-2</v>
      </c>
      <c r="AE42" s="91">
        <f>(VLOOKUP($A41,'RevPAR Raw Data'!$B$6:$BE$49,'RevPAR Raw Data'!BB$1,FALSE))/100</f>
        <v>3.0841364611616601E-2</v>
      </c>
      <c r="AF42" s="90">
        <f>(VLOOKUP($A41,'RevPAR Raw Data'!$B$6:$BE$49,'RevPAR Raw Data'!BC$1,FALSE))/100</f>
        <v>6.6916478331428501E-3</v>
      </c>
      <c r="AG42" s="92">
        <f>(VLOOKUP($A41,'RevPAR Raw Data'!$B$6:$BE$49,'RevPAR Raw Data'!BE$1,FALSE))/100</f>
        <v>-3.5495855197269E-2</v>
      </c>
    </row>
    <row r="43" spans="1:33" x14ac:dyDescent="0.25">
      <c r="A43" s="140"/>
      <c r="B43" s="117"/>
      <c r="C43" s="118"/>
      <c r="D43" s="118"/>
      <c r="E43" s="118"/>
      <c r="F43" s="118"/>
      <c r="G43" s="119"/>
      <c r="H43" s="99"/>
      <c r="I43" s="99"/>
      <c r="J43" s="119"/>
      <c r="K43" s="120"/>
      <c r="M43" s="121"/>
      <c r="N43" s="122"/>
      <c r="O43" s="122"/>
      <c r="P43" s="122"/>
      <c r="Q43" s="122"/>
      <c r="R43" s="123"/>
      <c r="S43" s="122"/>
      <c r="T43" s="122"/>
      <c r="U43" s="123"/>
      <c r="V43" s="124"/>
      <c r="X43" s="121"/>
      <c r="Y43" s="122"/>
      <c r="Z43" s="122"/>
      <c r="AA43" s="122"/>
      <c r="AB43" s="122"/>
      <c r="AC43" s="123"/>
      <c r="AD43" s="122"/>
      <c r="AE43" s="122"/>
      <c r="AF43" s="123"/>
      <c r="AG43" s="124"/>
    </row>
    <row r="44" spans="1:33" x14ac:dyDescent="0.25">
      <c r="A44" s="116" t="s">
        <v>78</v>
      </c>
      <c r="B44" s="117">
        <f>(VLOOKUP($A44,'Occupancy Raw Data'!$B$8:$BE$45,'Occupancy Raw Data'!AG$3,FALSE))/100</f>
        <v>0.432684272104295</v>
      </c>
      <c r="C44" s="118">
        <f>(VLOOKUP($A44,'Occupancy Raw Data'!$B$8:$BE$45,'Occupancy Raw Data'!AH$3,FALSE))/100</f>
        <v>0.52371302022396693</v>
      </c>
      <c r="D44" s="118">
        <f>(VLOOKUP($A44,'Occupancy Raw Data'!$B$8:$BE$45,'Occupancy Raw Data'!AI$3,FALSE))/100</f>
        <v>0.56623371216851903</v>
      </c>
      <c r="E44" s="118">
        <f>(VLOOKUP($A44,'Occupancy Raw Data'!$B$8:$BE$45,'Occupancy Raw Data'!AJ$3,FALSE))/100</f>
        <v>0.58409308521710102</v>
      </c>
      <c r="F44" s="118">
        <f>(VLOOKUP($A44,'Occupancy Raw Data'!$B$8:$BE$45,'Occupancy Raw Data'!AK$3,FALSE))/100</f>
        <v>0.59803921568627405</v>
      </c>
      <c r="G44" s="119">
        <f>(VLOOKUP($A44,'Occupancy Raw Data'!$B$8:$BE$45,'Occupancy Raw Data'!AL$3,FALSE))/100</f>
        <v>0.54104580286340798</v>
      </c>
      <c r="H44" s="99">
        <f>(VLOOKUP($A44,'Occupancy Raw Data'!$B$8:$BE$45,'Occupancy Raw Data'!AN$3,FALSE))/100</f>
        <v>0.70565338662003996</v>
      </c>
      <c r="I44" s="99">
        <f>(VLOOKUP($A44,'Occupancy Raw Data'!$B$8:$BE$45,'Occupancy Raw Data'!AO$3,FALSE))/100</f>
        <v>0.67617917655384796</v>
      </c>
      <c r="J44" s="119">
        <f>(VLOOKUP($A44,'Occupancy Raw Data'!$B$8:$BE$45,'Occupancy Raw Data'!AP$3,FALSE))/100</f>
        <v>0.69091628158694407</v>
      </c>
      <c r="K44" s="120">
        <f>(VLOOKUP($A44,'Occupancy Raw Data'!$B$8:$BE$45,'Occupancy Raw Data'!AR$3,FALSE))/100</f>
        <v>0.58391131696920195</v>
      </c>
      <c r="M44" s="121">
        <f>VLOOKUP($A44,'ADR Raw Data'!$B$6:$BE$43,'ADR Raw Data'!AG$1,FALSE)</f>
        <v>92.275458232737805</v>
      </c>
      <c r="N44" s="122">
        <f>VLOOKUP($A44,'ADR Raw Data'!$B$6:$BE$43,'ADR Raw Data'!AH$1,FALSE)</f>
        <v>95.650999720748302</v>
      </c>
      <c r="O44" s="122">
        <f>VLOOKUP($A44,'ADR Raw Data'!$B$6:$BE$43,'ADR Raw Data'!AI$1,FALSE)</f>
        <v>97.726691908980598</v>
      </c>
      <c r="P44" s="122">
        <f>VLOOKUP($A44,'ADR Raw Data'!$B$6:$BE$43,'ADR Raw Data'!AJ$1,FALSE)</f>
        <v>97.731474644524397</v>
      </c>
      <c r="Q44" s="122">
        <f>VLOOKUP($A44,'ADR Raw Data'!$B$6:$BE$43,'ADR Raw Data'!AK$1,FALSE)</f>
        <v>100.71759005951699</v>
      </c>
      <c r="R44" s="123">
        <f>VLOOKUP($A44,'ADR Raw Data'!$B$6:$BE$43,'ADR Raw Data'!AL$1,FALSE)</f>
        <v>97.119005178312705</v>
      </c>
      <c r="S44" s="122">
        <f>VLOOKUP($A44,'ADR Raw Data'!$B$6:$BE$43,'ADR Raw Data'!AN$1,FALSE)</f>
        <v>116.27062004070601</v>
      </c>
      <c r="T44" s="122">
        <f>VLOOKUP($A44,'ADR Raw Data'!$B$6:$BE$43,'ADR Raw Data'!AO$1,FALSE)</f>
        <v>114.66512113283</v>
      </c>
      <c r="U44" s="123">
        <f>VLOOKUP($A44,'ADR Raw Data'!$B$6:$BE$43,'ADR Raw Data'!AP$1,FALSE)</f>
        <v>115.484993070828</v>
      </c>
      <c r="V44" s="124">
        <f>VLOOKUP($A44,'ADR Raw Data'!$B$6:$BE$43,'ADR Raw Data'!AR$1,FALSE)</f>
        <v>103.334629686273</v>
      </c>
      <c r="X44" s="121">
        <f>VLOOKUP($A44,'RevPAR Raw Data'!$B$6:$BE$43,'RevPAR Raw Data'!AG$1,FALSE)</f>
        <v>39.926139478522401</v>
      </c>
      <c r="Y44" s="122">
        <f>VLOOKUP($A44,'RevPAR Raw Data'!$B$6:$BE$43,'RevPAR Raw Data'!AH$1,FALSE)</f>
        <v>50.093673951195001</v>
      </c>
      <c r="Z44" s="122">
        <f>VLOOKUP($A44,'RevPAR Raw Data'!$B$6:$BE$43,'RevPAR Raw Data'!AI$1,FALSE)</f>
        <v>55.3361475375712</v>
      </c>
      <c r="AA44" s="122">
        <f>VLOOKUP($A44,'RevPAR Raw Data'!$B$6:$BE$43,'RevPAR Raw Data'!AJ$1,FALSE)</f>
        <v>57.084278547937203</v>
      </c>
      <c r="AB44" s="122">
        <f>VLOOKUP($A44,'RevPAR Raw Data'!$B$6:$BE$43,'RevPAR Raw Data'!AK$1,FALSE)</f>
        <v>60.233068565005603</v>
      </c>
      <c r="AC44" s="123">
        <f>VLOOKUP($A44,'RevPAR Raw Data'!$B$6:$BE$43,'RevPAR Raw Data'!AL$1,FALSE)</f>
        <v>52.5458301299957</v>
      </c>
      <c r="AD44" s="122">
        <f>VLOOKUP($A44,'RevPAR Raw Data'!$B$6:$BE$43,'RevPAR Raw Data'!AN$1,FALSE)</f>
        <v>82.046756796136705</v>
      </c>
      <c r="AE44" s="122">
        <f>VLOOKUP($A44,'RevPAR Raw Data'!$B$6:$BE$43,'RevPAR Raw Data'!AO$1,FALSE)</f>
        <v>77.534167187044602</v>
      </c>
      <c r="AF44" s="123">
        <f>VLOOKUP($A44,'RevPAR Raw Data'!$B$6:$BE$43,'RevPAR Raw Data'!AP$1,FALSE)</f>
        <v>79.790461991590604</v>
      </c>
      <c r="AG44" s="124">
        <f>VLOOKUP($A44,'RevPAR Raw Data'!$B$6:$BE$43,'RevPAR Raw Data'!AR$1,FALSE)</f>
        <v>60.338259708636699</v>
      </c>
    </row>
    <row r="45" spans="1:33" x14ac:dyDescent="0.25">
      <c r="A45" s="101" t="s">
        <v>122</v>
      </c>
      <c r="B45" s="89">
        <f>(VLOOKUP($A44,'Occupancy Raw Data'!$B$8:$BE$51,'Occupancy Raw Data'!AT$3,FALSE))/100</f>
        <v>-3.2277786309046402E-2</v>
      </c>
      <c r="C45" s="90">
        <f>(VLOOKUP($A44,'Occupancy Raw Data'!$B$8:$BE$51,'Occupancy Raw Data'!AU$3,FALSE))/100</f>
        <v>-3.8432845265819304E-2</v>
      </c>
      <c r="D45" s="90">
        <f>(VLOOKUP($A44,'Occupancy Raw Data'!$B$8:$BE$51,'Occupancy Raw Data'!AV$3,FALSE))/100</f>
        <v>-2.51804370380205E-2</v>
      </c>
      <c r="E45" s="90">
        <f>(VLOOKUP($A44,'Occupancy Raw Data'!$B$8:$BE$51,'Occupancy Raw Data'!AW$3,FALSE))/100</f>
        <v>-1.46163898402796E-2</v>
      </c>
      <c r="F45" s="90">
        <f>(VLOOKUP($A44,'Occupancy Raw Data'!$B$8:$BE$51,'Occupancy Raw Data'!AX$3,FALSE))/100</f>
        <v>-6.2787255062865407E-2</v>
      </c>
      <c r="G45" s="90">
        <f>(VLOOKUP($A44,'Occupancy Raw Data'!$B$8:$BE$51,'Occupancy Raw Data'!AY$3,FALSE))/100</f>
        <v>-3.5183788973324803E-2</v>
      </c>
      <c r="H45" s="91">
        <f>(VLOOKUP($A44,'Occupancy Raw Data'!$B$8:$BE$51,'Occupancy Raw Data'!BA$3,FALSE))/100</f>
        <v>-1.6522371631229299E-2</v>
      </c>
      <c r="I45" s="91">
        <f>(VLOOKUP($A44,'Occupancy Raw Data'!$B$8:$BE$51,'Occupancy Raw Data'!BB$3,FALSE))/100</f>
        <v>-8.54327489295785E-3</v>
      </c>
      <c r="J45" s="90">
        <f>(VLOOKUP($A44,'Occupancy Raw Data'!$B$8:$BE$51,'Occupancy Raw Data'!BC$3,FALSE))/100</f>
        <v>-1.2634029309741399E-2</v>
      </c>
      <c r="K45" s="92">
        <f>(VLOOKUP($A44,'Occupancy Raw Data'!$B$8:$BE$51,'Occupancy Raw Data'!BE$3,FALSE))/100</f>
        <v>-2.7632458148299999E-2</v>
      </c>
      <c r="M45" s="89">
        <f>(VLOOKUP($A44,'ADR Raw Data'!$B$6:$BE$49,'ADR Raw Data'!AT$1,FALSE))/100</f>
        <v>-2.6752112128101201E-2</v>
      </c>
      <c r="N45" s="90">
        <f>(VLOOKUP($A44,'ADR Raw Data'!$B$6:$BE$49,'ADR Raw Data'!AU$1,FALSE))/100</f>
        <v>-1.3381536008904999E-2</v>
      </c>
      <c r="O45" s="90">
        <f>(VLOOKUP($A44,'ADR Raw Data'!$B$6:$BE$49,'ADR Raw Data'!AV$1,FALSE))/100</f>
        <v>-1.1691502510690599E-2</v>
      </c>
      <c r="P45" s="90">
        <f>(VLOOKUP($A44,'ADR Raw Data'!$B$6:$BE$49,'ADR Raw Data'!AW$1,FALSE))/100</f>
        <v>-1.70078242005141E-2</v>
      </c>
      <c r="Q45" s="90">
        <f>(VLOOKUP($A44,'ADR Raw Data'!$B$6:$BE$49,'ADR Raw Data'!AX$1,FALSE))/100</f>
        <v>-2.05720472081393E-2</v>
      </c>
      <c r="R45" s="90">
        <f>(VLOOKUP($A44,'ADR Raw Data'!$B$6:$BE$49,'ADR Raw Data'!AY$1,FALSE))/100</f>
        <v>-1.77419704464883E-2</v>
      </c>
      <c r="S45" s="91">
        <f>(VLOOKUP($A44,'ADR Raw Data'!$B$6:$BE$49,'ADR Raw Data'!BA$1,FALSE))/100</f>
        <v>-6.4758763334810503E-3</v>
      </c>
      <c r="T45" s="91">
        <f>(VLOOKUP($A44,'ADR Raw Data'!$B$6:$BE$49,'ADR Raw Data'!BB$1,FALSE))/100</f>
        <v>-1.2081781562131699E-2</v>
      </c>
      <c r="U45" s="90">
        <f>(VLOOKUP($A44,'ADR Raw Data'!$B$6:$BE$49,'ADR Raw Data'!BC$1,FALSE))/100</f>
        <v>-9.2239859050845096E-3</v>
      </c>
      <c r="V45" s="92">
        <f>(VLOOKUP($A44,'ADR Raw Data'!$B$6:$BE$49,'ADR Raw Data'!BE$1,FALSE))/100</f>
        <v>-1.3651234501629099E-2</v>
      </c>
      <c r="X45" s="89">
        <f>(VLOOKUP($A44,'RevPAR Raw Data'!$B$6:$BE$49,'RevPAR Raw Data'!AT$1,FALSE))/100</f>
        <v>-5.8166399478561198E-2</v>
      </c>
      <c r="Y45" s="90">
        <f>(VLOOKUP($A44,'RevPAR Raw Data'!$B$6:$BE$49,'RevPAR Raw Data'!AU$1,FALSE))/100</f>
        <v>-5.1300090771875098E-2</v>
      </c>
      <c r="Z45" s="90">
        <f>(VLOOKUP($A44,'RevPAR Raw Data'!$B$6:$BE$49,'RevPAR Raw Data'!AV$1,FALSE))/100</f>
        <v>-3.6577542405860898E-2</v>
      </c>
      <c r="AA45" s="90">
        <f>(VLOOKUP($A44,'RevPAR Raw Data'!$B$6:$BE$49,'RevPAR Raw Data'!AW$1,FALSE))/100</f>
        <v>-3.1375621051943997E-2</v>
      </c>
      <c r="AB45" s="90">
        <f>(VLOOKUP($A44,'RevPAR Raw Data'!$B$6:$BE$49,'RevPAR Raw Data'!AX$1,FALSE))/100</f>
        <v>-8.2067639895781988E-2</v>
      </c>
      <c r="AC45" s="90">
        <f>(VLOOKUP($A44,'RevPAR Raw Data'!$B$6:$BE$49,'RevPAR Raw Data'!AY$1,FALSE))/100</f>
        <v>-5.2301529675652894E-2</v>
      </c>
      <c r="AD45" s="91">
        <f>(VLOOKUP($A44,'RevPAR Raw Data'!$B$6:$BE$49,'RevPAR Raw Data'!BA$1,FALSE))/100</f>
        <v>-2.2891251129290701E-2</v>
      </c>
      <c r="AE45" s="91">
        <f>(VLOOKUP($A44,'RevPAR Raw Data'!$B$6:$BE$49,'RevPAR Raw Data'!BB$1,FALSE))/100</f>
        <v>-2.0521838474007601E-2</v>
      </c>
      <c r="AF45" s="90">
        <f>(VLOOKUP($A44,'RevPAR Raw Data'!$B$6:$BE$49,'RevPAR Raw Data'!BC$1,FALSE))/100</f>
        <v>-2.17414791065484E-2</v>
      </c>
      <c r="AG45" s="92">
        <f>(VLOOKUP($A44,'RevPAR Raw Data'!$B$6:$BE$49,'RevPAR Raw Data'!BE$1,FALSE))/100</f>
        <v>-4.0906475483890301E-2</v>
      </c>
    </row>
    <row r="46" spans="1:33" x14ac:dyDescent="0.25">
      <c r="A46" s="139"/>
      <c r="B46" s="117"/>
      <c r="C46" s="118"/>
      <c r="D46" s="118"/>
      <c r="E46" s="118"/>
      <c r="F46" s="118"/>
      <c r="G46" s="119"/>
      <c r="H46" s="99"/>
      <c r="I46" s="99"/>
      <c r="J46" s="119"/>
      <c r="K46" s="120"/>
      <c r="M46" s="121"/>
      <c r="N46" s="122"/>
      <c r="O46" s="122"/>
      <c r="P46" s="122"/>
      <c r="Q46" s="122"/>
      <c r="R46" s="123"/>
      <c r="S46" s="122"/>
      <c r="T46" s="122"/>
      <c r="U46" s="123"/>
      <c r="V46" s="124"/>
      <c r="X46" s="121"/>
      <c r="Y46" s="122"/>
      <c r="Z46" s="122"/>
      <c r="AA46" s="122"/>
      <c r="AB46" s="122"/>
      <c r="AC46" s="123"/>
      <c r="AD46" s="122"/>
      <c r="AE46" s="122"/>
      <c r="AF46" s="123"/>
      <c r="AG46" s="124"/>
    </row>
    <row r="47" spans="1:33" x14ac:dyDescent="0.25">
      <c r="A47" s="116" t="s">
        <v>79</v>
      </c>
      <c r="B47" s="117">
        <f>(VLOOKUP($A47,'Occupancy Raw Data'!$B$8:$BE$45,'Occupancy Raw Data'!AG$3,FALSE))/100</f>
        <v>0.47945813901843204</v>
      </c>
      <c r="C47" s="118">
        <f>(VLOOKUP($A47,'Occupancy Raw Data'!$B$8:$BE$45,'Occupancy Raw Data'!AH$3,FALSE))/100</f>
        <v>0.59576948700865995</v>
      </c>
      <c r="D47" s="118">
        <f>(VLOOKUP($A47,'Occupancy Raw Data'!$B$8:$BE$45,'Occupancy Raw Data'!AI$3,FALSE))/100</f>
        <v>0.63957361758827402</v>
      </c>
      <c r="E47" s="118">
        <f>(VLOOKUP($A47,'Occupancy Raw Data'!$B$8:$BE$45,'Occupancy Raw Data'!AJ$3,FALSE))/100</f>
        <v>0.64096158116810997</v>
      </c>
      <c r="F47" s="118">
        <f>(VLOOKUP($A47,'Occupancy Raw Data'!$B$8:$BE$45,'Occupancy Raw Data'!AK$3,FALSE))/100</f>
        <v>0.59943371085942698</v>
      </c>
      <c r="G47" s="119">
        <f>(VLOOKUP($A47,'Occupancy Raw Data'!$B$8:$BE$45,'Occupancy Raw Data'!AL$3,FALSE))/100</f>
        <v>0.59103930712857999</v>
      </c>
      <c r="H47" s="99">
        <f>(VLOOKUP($A47,'Occupancy Raw Data'!$B$8:$BE$45,'Occupancy Raw Data'!AN$3,FALSE))/100</f>
        <v>0.65706195869420303</v>
      </c>
      <c r="I47" s="99">
        <f>(VLOOKUP($A47,'Occupancy Raw Data'!$B$8:$BE$45,'Occupancy Raw Data'!AO$3,FALSE))/100</f>
        <v>0.67493892960248703</v>
      </c>
      <c r="J47" s="119">
        <f>(VLOOKUP($A47,'Occupancy Raw Data'!$B$8:$BE$45,'Occupancy Raw Data'!AP$3,FALSE))/100</f>
        <v>0.66600044414834503</v>
      </c>
      <c r="K47" s="120">
        <f>(VLOOKUP($A47,'Occupancy Raw Data'!$B$8:$BE$45,'Occupancy Raw Data'!AR$3,FALSE))/100</f>
        <v>0.61245677484851302</v>
      </c>
      <c r="M47" s="121">
        <f>VLOOKUP($A47,'ADR Raw Data'!$B$6:$BE$43,'ADR Raw Data'!AG$1,FALSE)</f>
        <v>104.411257526632</v>
      </c>
      <c r="N47" s="122">
        <f>VLOOKUP($A47,'ADR Raw Data'!$B$6:$BE$43,'ADR Raw Data'!AH$1,FALSE)</f>
        <v>107.125218525766</v>
      </c>
      <c r="O47" s="122">
        <f>VLOOKUP($A47,'ADR Raw Data'!$B$6:$BE$43,'ADR Raw Data'!AI$1,FALSE)</f>
        <v>109.783203993055</v>
      </c>
      <c r="P47" s="122">
        <f>VLOOKUP($A47,'ADR Raw Data'!$B$6:$BE$43,'ADR Raw Data'!AJ$1,FALSE)</f>
        <v>109.455093980077</v>
      </c>
      <c r="Q47" s="122">
        <f>VLOOKUP($A47,'ADR Raw Data'!$B$6:$BE$43,'ADR Raw Data'!AK$1,FALSE)</f>
        <v>110.662775771047</v>
      </c>
      <c r="R47" s="123">
        <f>VLOOKUP($A47,'ADR Raw Data'!$B$6:$BE$43,'ADR Raw Data'!AL$1,FALSE)</f>
        <v>108.483043078021</v>
      </c>
      <c r="S47" s="122">
        <f>VLOOKUP($A47,'ADR Raw Data'!$B$6:$BE$43,'ADR Raw Data'!AN$1,FALSE)</f>
        <v>124.14923024926</v>
      </c>
      <c r="T47" s="122">
        <f>VLOOKUP($A47,'ADR Raw Data'!$B$6:$BE$43,'ADR Raw Data'!AO$1,FALSE)</f>
        <v>127.67744427079001</v>
      </c>
      <c r="U47" s="123">
        <f>VLOOKUP($A47,'ADR Raw Data'!$B$6:$BE$43,'ADR Raw Data'!AP$1,FALSE)</f>
        <v>125.937013587862</v>
      </c>
      <c r="V47" s="124">
        <f>VLOOKUP($A47,'ADR Raw Data'!$B$6:$BE$43,'ADR Raw Data'!AR$1,FALSE)</f>
        <v>113.905864078424</v>
      </c>
      <c r="X47" s="121">
        <f>VLOOKUP($A47,'RevPAR Raw Data'!$B$6:$BE$43,'RevPAR Raw Data'!AG$1,FALSE)</f>
        <v>50.060827226293497</v>
      </c>
      <c r="Y47" s="122">
        <f>VLOOKUP($A47,'RevPAR Raw Data'!$B$6:$BE$43,'RevPAR Raw Data'!AH$1,FALSE)</f>
        <v>63.821936486786498</v>
      </c>
      <c r="Z47" s="122">
        <f>VLOOKUP($A47,'RevPAR Raw Data'!$B$6:$BE$43,'RevPAR Raw Data'!AI$1,FALSE)</f>
        <v>70.214440928269994</v>
      </c>
      <c r="AA47" s="122">
        <f>VLOOKUP($A47,'RevPAR Raw Data'!$B$6:$BE$43,'RevPAR Raw Data'!AJ$1,FALSE)</f>
        <v>70.156510104374803</v>
      </c>
      <c r="AB47" s="122">
        <f>VLOOKUP($A47,'RevPAR Raw Data'!$B$6:$BE$43,'RevPAR Raw Data'!AK$1,FALSE)</f>
        <v>66.334998334443696</v>
      </c>
      <c r="AC47" s="123">
        <f>VLOOKUP($A47,'RevPAR Raw Data'!$B$6:$BE$43,'RevPAR Raw Data'!AL$1,FALSE)</f>
        <v>64.117742616033695</v>
      </c>
      <c r="AD47" s="122">
        <f>VLOOKUP($A47,'RevPAR Raw Data'!$B$6:$BE$43,'RevPAR Raw Data'!AN$1,FALSE)</f>
        <v>81.573736397956907</v>
      </c>
      <c r="AE47" s="122">
        <f>VLOOKUP($A47,'RevPAR Raw Data'!$B$6:$BE$43,'RevPAR Raw Data'!AO$1,FALSE)</f>
        <v>86.1744775705085</v>
      </c>
      <c r="AF47" s="123">
        <f>VLOOKUP($A47,'RevPAR Raw Data'!$B$6:$BE$43,'RevPAR Raw Data'!AP$1,FALSE)</f>
        <v>83.874106984232697</v>
      </c>
      <c r="AG47" s="124">
        <f>VLOOKUP($A47,'RevPAR Raw Data'!$B$6:$BE$43,'RevPAR Raw Data'!AR$1,FALSE)</f>
        <v>69.762418149804802</v>
      </c>
    </row>
    <row r="48" spans="1:33" x14ac:dyDescent="0.25">
      <c r="A48" s="101" t="s">
        <v>122</v>
      </c>
      <c r="B48" s="89">
        <f>(VLOOKUP($A47,'Occupancy Raw Data'!$B$8:$BE$51,'Occupancy Raw Data'!AT$3,FALSE))/100</f>
        <v>2.2908061709538397E-2</v>
      </c>
      <c r="C48" s="90">
        <f>(VLOOKUP($A47,'Occupancy Raw Data'!$B$8:$BE$51,'Occupancy Raw Data'!AU$3,FALSE))/100</f>
        <v>-1.2555971342517101E-2</v>
      </c>
      <c r="D48" s="90">
        <f>(VLOOKUP($A47,'Occupancy Raw Data'!$B$8:$BE$51,'Occupancy Raw Data'!AV$3,FALSE))/100</f>
        <v>2.5144369151133398E-3</v>
      </c>
      <c r="E48" s="90">
        <f>(VLOOKUP($A47,'Occupancy Raw Data'!$B$8:$BE$51,'Occupancy Raw Data'!AW$3,FALSE))/100</f>
        <v>1.39236300691233E-2</v>
      </c>
      <c r="F48" s="90">
        <f>(VLOOKUP($A47,'Occupancy Raw Data'!$B$8:$BE$51,'Occupancy Raw Data'!AX$3,FALSE))/100</f>
        <v>-1.10997741267657E-2</v>
      </c>
      <c r="G48" s="90">
        <f>(VLOOKUP($A47,'Occupancy Raw Data'!$B$8:$BE$51,'Occupancy Raw Data'!AY$3,FALSE))/100</f>
        <v>2.3198440954437997E-3</v>
      </c>
      <c r="H48" s="91">
        <f>(VLOOKUP($A47,'Occupancy Raw Data'!$B$8:$BE$51,'Occupancy Raw Data'!BA$3,FALSE))/100</f>
        <v>1.8218968365699598E-2</v>
      </c>
      <c r="I48" s="91">
        <f>(VLOOKUP($A47,'Occupancy Raw Data'!$B$8:$BE$51,'Occupancy Raw Data'!BB$3,FALSE))/100</f>
        <v>1.2319281790897101E-2</v>
      </c>
      <c r="J48" s="90">
        <f>(VLOOKUP($A47,'Occupancy Raw Data'!$B$8:$BE$51,'Occupancy Raw Data'!BC$3,FALSE))/100</f>
        <v>1.52209659871904E-2</v>
      </c>
      <c r="K48" s="92">
        <f>(VLOOKUP($A47,'Occupancy Raw Data'!$B$8:$BE$51,'Occupancy Raw Data'!BE$3,FALSE))/100</f>
        <v>6.2928785477459502E-3</v>
      </c>
      <c r="M48" s="89">
        <f>(VLOOKUP($A47,'ADR Raw Data'!$B$6:$BE$49,'ADR Raw Data'!AT$1,FALSE))/100</f>
        <v>-3.7965399747181395E-4</v>
      </c>
      <c r="N48" s="90">
        <f>(VLOOKUP($A47,'ADR Raw Data'!$B$6:$BE$49,'ADR Raw Data'!AU$1,FALSE))/100</f>
        <v>2.2373285197742301E-2</v>
      </c>
      <c r="O48" s="90">
        <f>(VLOOKUP($A47,'ADR Raw Data'!$B$6:$BE$49,'ADR Raw Data'!AV$1,FALSE))/100</f>
        <v>1.3986020028539901E-2</v>
      </c>
      <c r="P48" s="90">
        <f>(VLOOKUP($A47,'ADR Raw Data'!$B$6:$BE$49,'ADR Raw Data'!AW$1,FALSE))/100</f>
        <v>1.0447013028220001E-2</v>
      </c>
      <c r="Q48" s="90">
        <f>(VLOOKUP($A47,'ADR Raw Data'!$B$6:$BE$49,'ADR Raw Data'!AX$1,FALSE))/100</f>
        <v>2.61338137827553E-2</v>
      </c>
      <c r="R48" s="90">
        <f>(VLOOKUP($A47,'ADR Raw Data'!$B$6:$BE$49,'ADR Raw Data'!AY$1,FALSE))/100</f>
        <v>1.50689503956059E-2</v>
      </c>
      <c r="S48" s="91">
        <f>(VLOOKUP($A47,'ADR Raw Data'!$B$6:$BE$49,'ADR Raw Data'!BA$1,FALSE))/100</f>
        <v>6.1307548983371596E-2</v>
      </c>
      <c r="T48" s="91">
        <f>(VLOOKUP($A47,'ADR Raw Data'!$B$6:$BE$49,'ADR Raw Data'!BB$1,FALSE))/100</f>
        <v>6.1454310835627995E-2</v>
      </c>
      <c r="U48" s="90">
        <f>(VLOOKUP($A47,'ADR Raw Data'!$B$6:$BE$49,'ADR Raw Data'!BC$1,FALSE))/100</f>
        <v>6.1339963886303195E-2</v>
      </c>
      <c r="V48" s="92">
        <f>(VLOOKUP($A47,'ADR Raw Data'!$B$6:$BE$49,'ADR Raw Data'!BE$1,FALSE))/100</f>
        <v>3.0801946652001401E-2</v>
      </c>
      <c r="X48" s="89">
        <f>(VLOOKUP($A47,'RevPAR Raw Data'!$B$6:$BE$49,'RevPAR Raw Data'!AT$1,FALSE))/100</f>
        <v>2.25197105748643E-2</v>
      </c>
      <c r="Y48" s="90">
        <f>(VLOOKUP($A47,'RevPAR Raw Data'!$B$6:$BE$49,'RevPAR Raw Data'!AU$1,FALSE))/100</f>
        <v>9.5363955274443794E-3</v>
      </c>
      <c r="Z48" s="90">
        <f>(VLOOKUP($A47,'RevPAR Raw Data'!$B$6:$BE$49,'RevPAR Raw Data'!AV$1,FALSE))/100</f>
        <v>1.6535623908708601E-2</v>
      </c>
      <c r="AA48" s="90">
        <f>(VLOOKUP($A47,'RevPAR Raw Data'!$B$6:$BE$49,'RevPAR Raw Data'!AW$1,FALSE))/100</f>
        <v>2.4516103442075599E-2</v>
      </c>
      <c r="AB48" s="90">
        <f>(VLOOKUP($A47,'RevPAR Raw Data'!$B$6:$BE$49,'RevPAR Raw Data'!AX$1,FALSE))/100</f>
        <v>1.4743960225929999E-2</v>
      </c>
      <c r="AC48" s="90">
        <f>(VLOOKUP($A47,'RevPAR Raw Data'!$B$6:$BE$49,'RevPAR Raw Data'!AY$1,FALSE))/100</f>
        <v>1.7423752106649499E-2</v>
      </c>
      <c r="AD48" s="91">
        <f>(VLOOKUP($A47,'RevPAR Raw Data'!$B$6:$BE$49,'RevPAR Raw Data'!BA$1,FALSE))/100</f>
        <v>8.0643477644577896E-2</v>
      </c>
      <c r="AE48" s="91">
        <f>(VLOOKUP($A47,'RevPAR Raw Data'!$B$6:$BE$49,'RevPAR Raw Data'!BB$1,FALSE))/100</f>
        <v>7.4530665598974602E-2</v>
      </c>
      <c r="AF48" s="90">
        <f>(VLOOKUP($A47,'RevPAR Raw Data'!$B$6:$BE$49,'RevPAR Raw Data'!BC$1,FALSE))/100</f>
        <v>7.7494583377462498E-2</v>
      </c>
      <c r="AG48" s="92">
        <f>(VLOOKUP($A47,'RevPAR Raw Data'!$B$6:$BE$49,'RevPAR Raw Data'!BE$1,FALSE))/100</f>
        <v>3.7288658109062497E-2</v>
      </c>
    </row>
    <row r="49" spans="1:33" x14ac:dyDescent="0.25">
      <c r="A49" s="139"/>
      <c r="B49" s="117"/>
      <c r="C49" s="118"/>
      <c r="D49" s="118"/>
      <c r="E49" s="118"/>
      <c r="F49" s="118"/>
      <c r="G49" s="119"/>
      <c r="H49" s="99"/>
      <c r="I49" s="99"/>
      <c r="J49" s="119"/>
      <c r="K49" s="120"/>
      <c r="M49" s="121"/>
      <c r="N49" s="122"/>
      <c r="O49" s="122"/>
      <c r="P49" s="122"/>
      <c r="Q49" s="122"/>
      <c r="R49" s="123"/>
      <c r="S49" s="122"/>
      <c r="T49" s="122"/>
      <c r="U49" s="123"/>
      <c r="V49" s="124"/>
      <c r="X49" s="121"/>
      <c r="Y49" s="122"/>
      <c r="Z49" s="122"/>
      <c r="AA49" s="122"/>
      <c r="AB49" s="122"/>
      <c r="AC49" s="123"/>
      <c r="AD49" s="122"/>
      <c r="AE49" s="122"/>
      <c r="AF49" s="123"/>
      <c r="AG49" s="124"/>
    </row>
    <row r="50" spans="1:33" x14ac:dyDescent="0.25">
      <c r="A50" s="116" t="s">
        <v>80</v>
      </c>
      <c r="B50" s="117">
        <f>(VLOOKUP($A50,'Occupancy Raw Data'!$B$8:$BE$45,'Occupancy Raw Data'!AG$3,FALSE))/100</f>
        <v>0.500733675715333</v>
      </c>
      <c r="C50" s="118">
        <f>(VLOOKUP($A50,'Occupancy Raw Data'!$B$8:$BE$45,'Occupancy Raw Data'!AH$3,FALSE))/100</f>
        <v>0.53183023872679003</v>
      </c>
      <c r="D50" s="118">
        <f>(VLOOKUP($A50,'Occupancy Raw Data'!$B$8:$BE$45,'Occupancy Raw Data'!AI$3,FALSE))/100</f>
        <v>0.57552164434755493</v>
      </c>
      <c r="E50" s="118">
        <f>(VLOOKUP($A50,'Occupancy Raw Data'!$B$8:$BE$45,'Occupancy Raw Data'!AJ$3,FALSE))/100</f>
        <v>0.59862404801675995</v>
      </c>
      <c r="F50" s="118">
        <f>(VLOOKUP($A50,'Occupancy Raw Data'!$B$8:$BE$45,'Occupancy Raw Data'!AK$3,FALSE))/100</f>
        <v>0.63087115313835906</v>
      </c>
      <c r="G50" s="119">
        <f>(VLOOKUP($A50,'Occupancy Raw Data'!$B$8:$BE$45,'Occupancy Raw Data'!AL$3,FALSE))/100</f>
        <v>0.56744835698007701</v>
      </c>
      <c r="H50" s="99">
        <f>(VLOOKUP($A50,'Occupancy Raw Data'!$B$8:$BE$45,'Occupancy Raw Data'!AN$3,FALSE))/100</f>
        <v>0.75532969055236199</v>
      </c>
      <c r="I50" s="99">
        <f>(VLOOKUP($A50,'Occupancy Raw Data'!$B$8:$BE$45,'Occupancy Raw Data'!AO$3,FALSE))/100</f>
        <v>0.72506440927493498</v>
      </c>
      <c r="J50" s="119">
        <f>(VLOOKUP($A50,'Occupancy Raw Data'!$B$8:$BE$45,'Occupancy Raw Data'!AP$3,FALSE))/100</f>
        <v>0.74019704991364899</v>
      </c>
      <c r="K50" s="120">
        <f>(VLOOKUP($A50,'Occupancy Raw Data'!$B$8:$BE$45,'Occupancy Raw Data'!AR$3,FALSE))/100</f>
        <v>0.61675845822507502</v>
      </c>
      <c r="M50" s="121">
        <f>VLOOKUP($A50,'ADR Raw Data'!$B$6:$BE$43,'ADR Raw Data'!AG$1,FALSE)</f>
        <v>109.762898281205</v>
      </c>
      <c r="N50" s="122">
        <f>VLOOKUP($A50,'ADR Raw Data'!$B$6:$BE$43,'ADR Raw Data'!AH$1,FALSE)</f>
        <v>103.791454342866</v>
      </c>
      <c r="O50" s="122">
        <f>VLOOKUP($A50,'ADR Raw Data'!$B$6:$BE$43,'ADR Raw Data'!AI$1,FALSE)</f>
        <v>107.14297077921999</v>
      </c>
      <c r="P50" s="122">
        <f>VLOOKUP($A50,'ADR Raw Data'!$B$6:$BE$43,'ADR Raw Data'!AJ$1,FALSE)</f>
        <v>108.398298808172</v>
      </c>
      <c r="Q50" s="122">
        <f>VLOOKUP($A50,'ADR Raw Data'!$B$6:$BE$43,'ADR Raw Data'!AK$1,FALSE)</f>
        <v>114.80077188888301</v>
      </c>
      <c r="R50" s="123">
        <f>VLOOKUP($A50,'ADR Raw Data'!$B$6:$BE$43,'ADR Raw Data'!AL$1,FALSE)</f>
        <v>108.94178909185101</v>
      </c>
      <c r="S50" s="122">
        <f>VLOOKUP($A50,'ADR Raw Data'!$B$6:$BE$43,'ADR Raw Data'!AN$1,FALSE)</f>
        <v>156.672688256681</v>
      </c>
      <c r="T50" s="122">
        <f>VLOOKUP($A50,'ADR Raw Data'!$B$6:$BE$43,'ADR Raw Data'!AO$1,FALSE)</f>
        <v>160.43325068332601</v>
      </c>
      <c r="U50" s="123">
        <f>VLOOKUP($A50,'ADR Raw Data'!$B$6:$BE$43,'ADR Raw Data'!AP$1,FALSE)</f>
        <v>158.514528868404</v>
      </c>
      <c r="V50" s="124">
        <f>VLOOKUP($A50,'ADR Raw Data'!$B$6:$BE$43,'ADR Raw Data'!AR$1,FALSE)</f>
        <v>125.924080230089</v>
      </c>
      <c r="X50" s="121">
        <f>VLOOKUP($A50,'RevPAR Raw Data'!$B$6:$BE$43,'RevPAR Raw Data'!AG$1,FALSE)</f>
        <v>54.961979513516503</v>
      </c>
      <c r="Y50" s="122">
        <f>VLOOKUP($A50,'RevPAR Raw Data'!$B$6:$BE$43,'RevPAR Raw Data'!AH$1,FALSE)</f>
        <v>55.199433940967303</v>
      </c>
      <c r="Z50" s="122">
        <f>VLOOKUP($A50,'RevPAR Raw Data'!$B$6:$BE$43,'RevPAR Raw Data'!AI$1,FALSE)</f>
        <v>61.6630987231392</v>
      </c>
      <c r="AA50" s="122">
        <f>VLOOKUP($A50,'RevPAR Raw Data'!$B$6:$BE$43,'RevPAR Raw Data'!AJ$1,FALSE)</f>
        <v>64.889828430678605</v>
      </c>
      <c r="AB50" s="122">
        <f>VLOOKUP($A50,'RevPAR Raw Data'!$B$6:$BE$43,'RevPAR Raw Data'!AK$1,FALSE)</f>
        <v>72.424495342713897</v>
      </c>
      <c r="AC50" s="123">
        <f>VLOOKUP($A50,'RevPAR Raw Data'!$B$6:$BE$43,'RevPAR Raw Data'!AL$1,FALSE)</f>
        <v>61.818839226641103</v>
      </c>
      <c r="AD50" s="122">
        <f>VLOOKUP($A50,'RevPAR Raw Data'!$B$6:$BE$43,'RevPAR Raw Data'!AN$1,FALSE)</f>
        <v>118.33953313892501</v>
      </c>
      <c r="AE50" s="122">
        <f>VLOOKUP($A50,'RevPAR Raw Data'!$B$6:$BE$43,'RevPAR Raw Data'!AO$1,FALSE)</f>
        <v>116.324440134764</v>
      </c>
      <c r="AF50" s="123">
        <f>VLOOKUP($A50,'RevPAR Raw Data'!$B$6:$BE$43,'RevPAR Raw Data'!AP$1,FALSE)</f>
        <v>117.33198663684399</v>
      </c>
      <c r="AG50" s="124">
        <f>VLOOKUP($A50,'RevPAR Raw Data'!$B$6:$BE$43,'RevPAR Raw Data'!AR$1,FALSE)</f>
        <v>77.664741576120903</v>
      </c>
    </row>
    <row r="51" spans="1:33" x14ac:dyDescent="0.25">
      <c r="A51" s="101" t="s">
        <v>122</v>
      </c>
      <c r="B51" s="89">
        <f>(VLOOKUP($A50,'Occupancy Raw Data'!$B$8:$BE$51,'Occupancy Raw Data'!AT$3,FALSE))/100</f>
        <v>0.132389884338901</v>
      </c>
      <c r="C51" s="90">
        <f>(VLOOKUP($A50,'Occupancy Raw Data'!$B$8:$BE$51,'Occupancy Raw Data'!AU$3,FALSE))/100</f>
        <v>1.4012224656902298E-2</v>
      </c>
      <c r="D51" s="90">
        <f>(VLOOKUP($A50,'Occupancy Raw Data'!$B$8:$BE$51,'Occupancy Raw Data'!AV$3,FALSE))/100</f>
        <v>4.5295198910530798E-2</v>
      </c>
      <c r="E51" s="90">
        <f>(VLOOKUP($A50,'Occupancy Raw Data'!$B$8:$BE$51,'Occupancy Raw Data'!AW$3,FALSE))/100</f>
        <v>5.0107624756819201E-2</v>
      </c>
      <c r="F51" s="90">
        <f>(VLOOKUP($A50,'Occupancy Raw Data'!$B$8:$BE$51,'Occupancy Raw Data'!AX$3,FALSE))/100</f>
        <v>7.6708810398219404E-2</v>
      </c>
      <c r="G51" s="90">
        <f>(VLOOKUP($A50,'Occupancy Raw Data'!$B$8:$BE$51,'Occupancy Raw Data'!AY$3,FALSE))/100</f>
        <v>6.1401169638406E-2</v>
      </c>
      <c r="H51" s="91">
        <f>(VLOOKUP($A50,'Occupancy Raw Data'!$B$8:$BE$51,'Occupancy Raw Data'!BA$3,FALSE))/100</f>
        <v>9.3792778718104E-2</v>
      </c>
      <c r="I51" s="91">
        <f>(VLOOKUP($A50,'Occupancy Raw Data'!$B$8:$BE$51,'Occupancy Raw Data'!BB$3,FALSE))/100</f>
        <v>8.8509637350044093E-2</v>
      </c>
      <c r="J51" s="90">
        <f>(VLOOKUP($A50,'Occupancy Raw Data'!$B$8:$BE$51,'Occupancy Raw Data'!BC$3,FALSE))/100</f>
        <v>9.11988198626415E-2</v>
      </c>
      <c r="K51" s="92">
        <f>(VLOOKUP($A50,'Occupancy Raw Data'!$B$8:$BE$51,'Occupancy Raw Data'!BE$3,FALSE))/100</f>
        <v>7.13673177006834E-2</v>
      </c>
      <c r="M51" s="89">
        <f>(VLOOKUP($A50,'ADR Raw Data'!$B$6:$BE$49,'ADR Raw Data'!AT$1,FALSE))/100</f>
        <v>8.3900004969482092E-2</v>
      </c>
      <c r="N51" s="90">
        <f>(VLOOKUP($A50,'ADR Raw Data'!$B$6:$BE$49,'ADR Raw Data'!AU$1,FALSE))/100</f>
        <v>2.7518742079608799E-3</v>
      </c>
      <c r="O51" s="90">
        <f>(VLOOKUP($A50,'ADR Raw Data'!$B$6:$BE$49,'ADR Raw Data'!AV$1,FALSE))/100</f>
        <v>2.4279919544891299E-2</v>
      </c>
      <c r="P51" s="90">
        <f>(VLOOKUP($A50,'ADR Raw Data'!$B$6:$BE$49,'ADR Raw Data'!AW$1,FALSE))/100</f>
        <v>2.7032652101163103E-2</v>
      </c>
      <c r="Q51" s="90">
        <f>(VLOOKUP($A50,'ADR Raw Data'!$B$6:$BE$49,'ADR Raw Data'!AX$1,FALSE))/100</f>
        <v>3.8452442561733705E-2</v>
      </c>
      <c r="R51" s="90">
        <f>(VLOOKUP($A50,'ADR Raw Data'!$B$6:$BE$49,'ADR Raw Data'!AY$1,FALSE))/100</f>
        <v>3.4197476433099297E-2</v>
      </c>
      <c r="S51" s="91">
        <f>(VLOOKUP($A50,'ADR Raw Data'!$B$6:$BE$49,'ADR Raw Data'!BA$1,FALSE))/100</f>
        <v>8.6312195521068294E-2</v>
      </c>
      <c r="T51" s="91">
        <f>(VLOOKUP($A50,'ADR Raw Data'!$B$6:$BE$49,'ADR Raw Data'!BB$1,FALSE))/100</f>
        <v>0.10351826348672401</v>
      </c>
      <c r="U51" s="90">
        <f>(VLOOKUP($A50,'ADR Raw Data'!$B$6:$BE$49,'ADR Raw Data'!BC$1,FALSE))/100</f>
        <v>9.4763163447778187E-2</v>
      </c>
      <c r="V51" s="92">
        <f>(VLOOKUP($A50,'ADR Raw Data'!$B$6:$BE$49,'ADR Raw Data'!BE$1,FALSE))/100</f>
        <v>6.1579468244853899E-2</v>
      </c>
      <c r="X51" s="89">
        <f>(VLOOKUP($A50,'RevPAR Raw Data'!$B$6:$BE$49,'RevPAR Raw Data'!AT$1,FALSE))/100</f>
        <v>0.22739740126232699</v>
      </c>
      <c r="Y51" s="90">
        <f>(VLOOKUP($A50,'RevPAR Raw Data'!$B$6:$BE$49,'RevPAR Raw Data'!AU$1,FALSE))/100</f>
        <v>1.6802658744492601E-2</v>
      </c>
      <c r="Z51" s="90">
        <f>(VLOOKUP($A50,'RevPAR Raw Data'!$B$6:$BE$49,'RevPAR Raw Data'!AV$1,FALSE))/100</f>
        <v>7.06748822407397E-2</v>
      </c>
      <c r="AA51" s="90">
        <f>(VLOOKUP($A50,'RevPAR Raw Data'!$B$6:$BE$49,'RevPAR Raw Data'!AW$1,FALSE))/100</f>
        <v>7.84948188456491E-2</v>
      </c>
      <c r="AB51" s="90">
        <f>(VLOOKUP($A50,'RevPAR Raw Data'!$B$6:$BE$49,'RevPAR Raw Data'!AX$1,FALSE))/100</f>
        <v>0.118110894085769</v>
      </c>
      <c r="AC51" s="90">
        <f>(VLOOKUP($A50,'RevPAR Raw Data'!$B$6:$BE$49,'RevPAR Raw Data'!AY$1,FALSE))/100</f>
        <v>9.7698411123179507E-2</v>
      </c>
      <c r="AD51" s="91">
        <f>(VLOOKUP($A50,'RevPAR Raw Data'!$B$6:$BE$49,'RevPAR Raw Data'!BA$1,FALSE))/100</f>
        <v>0.18820043489435301</v>
      </c>
      <c r="AE51" s="91">
        <f>(VLOOKUP($A50,'RevPAR Raw Data'!$B$6:$BE$49,'RevPAR Raw Data'!BB$1,FALSE))/100</f>
        <v>0.20119026479708499</v>
      </c>
      <c r="AF51" s="90">
        <f>(VLOOKUP($A50,'RevPAR Raw Data'!$B$6:$BE$49,'RevPAR Raw Data'!BC$1,FALSE))/100</f>
        <v>0.19460427198330699</v>
      </c>
      <c r="AG51" s="92">
        <f>(VLOOKUP($A50,'RevPAR Raw Data'!$B$6:$BE$49,'RevPAR Raw Data'!BE$1,FALSE))/100</f>
        <v>0.137341547419607</v>
      </c>
    </row>
    <row r="52" spans="1:33" x14ac:dyDescent="0.25">
      <c r="A52" s="140"/>
      <c r="B52" s="117"/>
      <c r="C52" s="118"/>
      <c r="D52" s="118"/>
      <c r="E52" s="118"/>
      <c r="F52" s="118"/>
      <c r="G52" s="119"/>
      <c r="H52" s="99"/>
      <c r="I52" s="99"/>
      <c r="J52" s="119"/>
      <c r="K52" s="120"/>
      <c r="M52" s="121"/>
      <c r="N52" s="122"/>
      <c r="O52" s="122"/>
      <c r="P52" s="122"/>
      <c r="Q52" s="122"/>
      <c r="R52" s="123"/>
      <c r="S52" s="122"/>
      <c r="T52" s="122"/>
      <c r="U52" s="123"/>
      <c r="V52" s="124"/>
      <c r="X52" s="121"/>
      <c r="Y52" s="122"/>
      <c r="Z52" s="122"/>
      <c r="AA52" s="122"/>
      <c r="AB52" s="122"/>
      <c r="AC52" s="123"/>
      <c r="AD52" s="122"/>
      <c r="AE52" s="122"/>
      <c r="AF52" s="123"/>
      <c r="AG52" s="124"/>
    </row>
    <row r="53" spans="1:33" x14ac:dyDescent="0.25">
      <c r="A53" s="116" t="s">
        <v>81</v>
      </c>
      <c r="B53" s="117">
        <f>(VLOOKUP($A53,'Occupancy Raw Data'!$B$8:$BE$45,'Occupancy Raw Data'!AG$3,FALSE))/100</f>
        <v>0.42831065383338801</v>
      </c>
      <c r="C53" s="118">
        <f>(VLOOKUP($A53,'Occupancy Raw Data'!$B$8:$BE$45,'Occupancy Raw Data'!AH$3,FALSE))/100</f>
        <v>0.54264852306671008</v>
      </c>
      <c r="D53" s="118">
        <f>(VLOOKUP($A53,'Occupancy Raw Data'!$B$8:$BE$45,'Occupancy Raw Data'!AI$3,FALSE))/100</f>
        <v>0.58585693239482706</v>
      </c>
      <c r="E53" s="118">
        <f>(VLOOKUP($A53,'Occupancy Raw Data'!$B$8:$BE$45,'Occupancy Raw Data'!AJ$3,FALSE))/100</f>
        <v>0.57014241283352396</v>
      </c>
      <c r="F53" s="118">
        <f>(VLOOKUP($A53,'Occupancy Raw Data'!$B$8:$BE$45,'Occupancy Raw Data'!AK$3,FALSE))/100</f>
        <v>0.52414470453429307</v>
      </c>
      <c r="G53" s="119">
        <f>(VLOOKUP($A53,'Occupancy Raw Data'!$B$8:$BE$45,'Occupancy Raw Data'!AL$3,FALSE))/100</f>
        <v>0.53046512393429601</v>
      </c>
      <c r="H53" s="99">
        <f>(VLOOKUP($A53,'Occupancy Raw Data'!$B$8:$BE$45,'Occupancy Raw Data'!AN$3,FALSE))/100</f>
        <v>0.57177934195449298</v>
      </c>
      <c r="I53" s="99">
        <f>(VLOOKUP($A53,'Occupancy Raw Data'!$B$8:$BE$45,'Occupancy Raw Data'!AO$3,FALSE))/100</f>
        <v>0.54149615321656497</v>
      </c>
      <c r="J53" s="119">
        <f>(VLOOKUP($A53,'Occupancy Raw Data'!$B$8:$BE$45,'Occupancy Raw Data'!AP$3,FALSE))/100</f>
        <v>0.55663774758552897</v>
      </c>
      <c r="K53" s="120">
        <f>(VLOOKUP($A53,'Occupancy Raw Data'!$B$8:$BE$45,'Occupancy Raw Data'!AR$3,FALSE))/100</f>
        <v>0.537972157663685</v>
      </c>
      <c r="M53" s="121">
        <f>VLOOKUP($A53,'ADR Raw Data'!$B$6:$BE$43,'ADR Raw Data'!AG$1,FALSE)</f>
        <v>85.802386671832593</v>
      </c>
      <c r="N53" s="122">
        <f>VLOOKUP($A53,'ADR Raw Data'!$B$6:$BE$43,'ADR Raw Data'!AH$1,FALSE)</f>
        <v>88.657256880733897</v>
      </c>
      <c r="O53" s="122">
        <f>VLOOKUP($A53,'ADR Raw Data'!$B$6:$BE$43,'ADR Raw Data'!AI$1,FALSE)</f>
        <v>89.421464096116196</v>
      </c>
      <c r="P53" s="122">
        <f>VLOOKUP($A53,'ADR Raw Data'!$B$6:$BE$43,'ADR Raw Data'!AJ$1,FALSE)</f>
        <v>89.113913293137998</v>
      </c>
      <c r="Q53" s="122">
        <f>VLOOKUP($A53,'ADR Raw Data'!$B$6:$BE$43,'ADR Raw Data'!AK$1,FALSE)</f>
        <v>87.877270455965004</v>
      </c>
      <c r="R53" s="123">
        <f>VLOOKUP($A53,'ADR Raw Data'!$B$6:$BE$43,'ADR Raw Data'!AL$1,FALSE)</f>
        <v>88.313458889233601</v>
      </c>
      <c r="S53" s="122">
        <f>VLOOKUP($A53,'ADR Raw Data'!$B$6:$BE$43,'ADR Raw Data'!AN$1,FALSE)</f>
        <v>95.610309189808106</v>
      </c>
      <c r="T53" s="122">
        <f>VLOOKUP($A53,'ADR Raw Data'!$B$6:$BE$43,'ADR Raw Data'!AO$1,FALSE)</f>
        <v>95.3725967351874</v>
      </c>
      <c r="U53" s="123">
        <f>VLOOKUP($A53,'ADR Raw Data'!$B$6:$BE$43,'ADR Raw Data'!AP$1,FALSE)</f>
        <v>95.494686075577107</v>
      </c>
      <c r="V53" s="124">
        <f>VLOOKUP($A53,'ADR Raw Data'!$B$6:$BE$43,'ADR Raw Data'!AR$1,FALSE)</f>
        <v>90.444700209460606</v>
      </c>
      <c r="X53" s="121">
        <f>VLOOKUP($A53,'RevPAR Raw Data'!$B$6:$BE$43,'RevPAR Raw Data'!AG$1,FALSE)</f>
        <v>36.7500763358778</v>
      </c>
      <c r="Y53" s="122">
        <f>VLOOKUP($A53,'RevPAR Raw Data'!$B$6:$BE$43,'RevPAR Raw Data'!AH$1,FALSE)</f>
        <v>48.109729505476203</v>
      </c>
      <c r="Z53" s="122">
        <f>VLOOKUP($A53,'RevPAR Raw Data'!$B$6:$BE$43,'RevPAR Raw Data'!AI$1,FALSE)</f>
        <v>52.388184645604802</v>
      </c>
      <c r="AA53" s="122">
        <f>VLOOKUP($A53,'RevPAR Raw Data'!$B$6:$BE$43,'RevPAR Raw Data'!AJ$1,FALSE)</f>
        <v>50.807621541987203</v>
      </c>
      <c r="AB53" s="122">
        <f>VLOOKUP($A53,'RevPAR Raw Data'!$B$6:$BE$43,'RevPAR Raw Data'!AK$1,FALSE)</f>
        <v>46.060405958422002</v>
      </c>
      <c r="AC53" s="123">
        <f>VLOOKUP($A53,'RevPAR Raw Data'!$B$6:$BE$43,'RevPAR Raw Data'!AL$1,FALSE)</f>
        <v>46.847209914743701</v>
      </c>
      <c r="AD53" s="122">
        <f>VLOOKUP($A53,'RevPAR Raw Data'!$B$6:$BE$43,'RevPAR Raw Data'!AN$1,FALSE)</f>
        <v>54.667999672614101</v>
      </c>
      <c r="AE53" s="122">
        <f>VLOOKUP($A53,'RevPAR Raw Data'!$B$6:$BE$43,'RevPAR Raw Data'!AO$1,FALSE)</f>
        <v>51.643894254378701</v>
      </c>
      <c r="AF53" s="123">
        <f>VLOOKUP($A53,'RevPAR Raw Data'!$B$6:$BE$43,'RevPAR Raw Data'!AP$1,FALSE)</f>
        <v>53.155946963496397</v>
      </c>
      <c r="AG53" s="124">
        <f>VLOOKUP($A53,'RevPAR Raw Data'!$B$6:$BE$43,'RevPAR Raw Data'!AR$1,FALSE)</f>
        <v>48.656730520928697</v>
      </c>
    </row>
    <row r="54" spans="1:33" x14ac:dyDescent="0.25">
      <c r="A54" s="101" t="s">
        <v>122</v>
      </c>
      <c r="B54" s="89">
        <f>(VLOOKUP($A53,'Occupancy Raw Data'!$B$8:$BE$51,'Occupancy Raw Data'!AT$3,FALSE))/100</f>
        <v>4.9819813427827001E-2</v>
      </c>
      <c r="C54" s="90">
        <f>(VLOOKUP($A53,'Occupancy Raw Data'!$B$8:$BE$51,'Occupancy Raw Data'!AU$3,FALSE))/100</f>
        <v>-1.0464457937174201E-2</v>
      </c>
      <c r="D54" s="90">
        <f>(VLOOKUP($A53,'Occupancy Raw Data'!$B$8:$BE$51,'Occupancy Raw Data'!AV$3,FALSE))/100</f>
        <v>3.0820243248242001E-2</v>
      </c>
      <c r="E54" s="90">
        <f>(VLOOKUP($A53,'Occupancy Raw Data'!$B$8:$BE$51,'Occupancy Raw Data'!AW$3,FALSE))/100</f>
        <v>1.0561883519249899E-2</v>
      </c>
      <c r="F54" s="90">
        <f>(VLOOKUP($A53,'Occupancy Raw Data'!$B$8:$BE$51,'Occupancy Raw Data'!AX$3,FALSE))/100</f>
        <v>9.3519862533596194E-3</v>
      </c>
      <c r="G54" s="90">
        <f>(VLOOKUP($A53,'Occupancy Raw Data'!$B$8:$BE$51,'Occupancy Raw Data'!AY$3,FALSE))/100</f>
        <v>1.5606448769871099E-2</v>
      </c>
      <c r="H54" s="91">
        <f>(VLOOKUP($A53,'Occupancy Raw Data'!$B$8:$BE$51,'Occupancy Raw Data'!BA$3,FALSE))/100</f>
        <v>6.3290340913519802E-2</v>
      </c>
      <c r="I54" s="91">
        <f>(VLOOKUP($A53,'Occupancy Raw Data'!$B$8:$BE$51,'Occupancy Raw Data'!BB$3,FALSE))/100</f>
        <v>2.9253434084837601E-2</v>
      </c>
      <c r="J54" s="90">
        <f>(VLOOKUP($A53,'Occupancy Raw Data'!$B$8:$BE$51,'Occupancy Raw Data'!BC$3,FALSE))/100</f>
        <v>4.6458085020123302E-2</v>
      </c>
      <c r="K54" s="92">
        <f>(VLOOKUP($A53,'Occupancy Raw Data'!$B$8:$BE$51,'Occupancy Raw Data'!BE$3,FALSE))/100</f>
        <v>2.45692085439864E-2</v>
      </c>
      <c r="M54" s="89">
        <f>(VLOOKUP($A53,'ADR Raw Data'!$B$6:$BE$49,'ADR Raw Data'!AT$1,FALSE))/100</f>
        <v>2.9776173555617298E-2</v>
      </c>
      <c r="N54" s="90">
        <f>(VLOOKUP($A53,'ADR Raw Data'!$B$6:$BE$49,'ADR Raw Data'!AU$1,FALSE))/100</f>
        <v>1.0885841352694301E-2</v>
      </c>
      <c r="O54" s="90">
        <f>(VLOOKUP($A53,'ADR Raw Data'!$B$6:$BE$49,'ADR Raw Data'!AV$1,FALSE))/100</f>
        <v>4.00118331000983E-4</v>
      </c>
      <c r="P54" s="90">
        <f>(VLOOKUP($A53,'ADR Raw Data'!$B$6:$BE$49,'ADR Raw Data'!AW$1,FALSE))/100</f>
        <v>-1.1898072554919401E-2</v>
      </c>
      <c r="Q54" s="90">
        <f>(VLOOKUP($A53,'ADR Raw Data'!$B$6:$BE$49,'ADR Raw Data'!AX$1,FALSE))/100</f>
        <v>-5.8053274053889402E-4</v>
      </c>
      <c r="R54" s="90">
        <f>(VLOOKUP($A53,'ADR Raw Data'!$B$6:$BE$49,'ADR Raw Data'!AY$1,FALSE))/100</f>
        <v>3.6993421609303402E-3</v>
      </c>
      <c r="S54" s="91">
        <f>(VLOOKUP($A53,'ADR Raw Data'!$B$6:$BE$49,'ADR Raw Data'!BA$1,FALSE))/100</f>
        <v>3.22356067296663E-2</v>
      </c>
      <c r="T54" s="91">
        <f>(VLOOKUP($A53,'ADR Raw Data'!$B$6:$BE$49,'ADR Raw Data'!BB$1,FALSE))/100</f>
        <v>2.7113765281361602E-2</v>
      </c>
      <c r="U54" s="90">
        <f>(VLOOKUP($A53,'ADR Raw Data'!$B$6:$BE$49,'ADR Raw Data'!BC$1,FALSE))/100</f>
        <v>2.9720363884598502E-2</v>
      </c>
      <c r="V54" s="92">
        <f>(VLOOKUP($A53,'ADR Raw Data'!$B$6:$BE$49,'ADR Raw Data'!BE$1,FALSE))/100</f>
        <v>1.20388366412717E-2</v>
      </c>
      <c r="X54" s="89">
        <f>(VLOOKUP($A53,'RevPAR Raw Data'!$B$6:$BE$49,'RevPAR Raw Data'!AT$1,FALSE))/100</f>
        <v>8.1079430394579807E-2</v>
      </c>
      <c r="Y54" s="90">
        <f>(VLOOKUP($A53,'RevPAR Raw Data'!$B$6:$BE$49,'RevPAR Raw Data'!AU$1,FALSE))/100</f>
        <v>3.0746898657414099E-4</v>
      </c>
      <c r="Z54" s="90">
        <f>(VLOOKUP($A53,'RevPAR Raw Data'!$B$6:$BE$49,'RevPAR Raw Data'!AV$1,FALSE))/100</f>
        <v>3.1232693323532498E-2</v>
      </c>
      <c r="AA54" s="90">
        <f>(VLOOKUP($A53,'RevPAR Raw Data'!$B$6:$BE$49,'RevPAR Raw Data'!AW$1,FALSE))/100</f>
        <v>-1.4618550920981498E-3</v>
      </c>
      <c r="AB54" s="90">
        <f>(VLOOKUP($A53,'RevPAR Raw Data'!$B$6:$BE$49,'RevPAR Raw Data'!AX$1,FALSE))/100</f>
        <v>8.7660243786115803E-3</v>
      </c>
      <c r="AC54" s="90">
        <f>(VLOOKUP($A53,'RevPAR Raw Data'!$B$6:$BE$49,'RevPAR Raw Data'!AY$1,FALSE))/100</f>
        <v>1.9363524524718199E-2</v>
      </c>
      <c r="AD54" s="91">
        <f>(VLOOKUP($A53,'RevPAR Raw Data'!$B$6:$BE$49,'RevPAR Raw Data'!BA$1,FALSE))/100</f>
        <v>9.7566150182660891E-2</v>
      </c>
      <c r="AE54" s="91">
        <f>(VLOOKUP($A53,'RevPAR Raw Data'!$B$6:$BE$49,'RevPAR Raw Data'!BB$1,FALSE))/100</f>
        <v>5.7160370111649303E-2</v>
      </c>
      <c r="AF54" s="90">
        <f>(VLOOKUP($A53,'RevPAR Raw Data'!$B$6:$BE$49,'RevPAR Raw Data'!BC$1,FALSE))/100</f>
        <v>7.7559200096901607E-2</v>
      </c>
      <c r="AG54" s="92">
        <f>(VLOOKUP($A53,'RevPAR Raw Data'!$B$6:$BE$49,'RevPAR Raw Data'!BE$1,FALSE))/100</f>
        <v>3.6903829873324502E-2</v>
      </c>
    </row>
    <row r="55" spans="1:33" x14ac:dyDescent="0.25">
      <c r="A55" s="139"/>
      <c r="B55" s="117"/>
      <c r="C55" s="118"/>
      <c r="D55" s="118"/>
      <c r="E55" s="118"/>
      <c r="F55" s="118"/>
      <c r="G55" s="119"/>
      <c r="H55" s="99"/>
      <c r="I55" s="99"/>
      <c r="J55" s="119"/>
      <c r="K55" s="120"/>
      <c r="M55" s="121"/>
      <c r="N55" s="122"/>
      <c r="O55" s="122"/>
      <c r="P55" s="122"/>
      <c r="Q55" s="122"/>
      <c r="R55" s="123"/>
      <c r="S55" s="122"/>
      <c r="T55" s="122"/>
      <c r="U55" s="123"/>
      <c r="V55" s="124"/>
      <c r="X55" s="121"/>
      <c r="Y55" s="122"/>
      <c r="Z55" s="122"/>
      <c r="AA55" s="122"/>
      <c r="AB55" s="122"/>
      <c r="AC55" s="123"/>
      <c r="AD55" s="122"/>
      <c r="AE55" s="122"/>
      <c r="AF55" s="123"/>
      <c r="AG55" s="124"/>
    </row>
    <row r="56" spans="1:33" x14ac:dyDescent="0.25">
      <c r="A56" s="116" t="s">
        <v>82</v>
      </c>
      <c r="B56" s="117">
        <f>(VLOOKUP($A56,'Occupancy Raw Data'!$B$8:$BE$45,'Occupancy Raw Data'!AG$3,FALSE))/100</f>
        <v>0.44524673191431097</v>
      </c>
      <c r="C56" s="118">
        <f>(VLOOKUP($A56,'Occupancy Raw Data'!$B$8:$BE$45,'Occupancy Raw Data'!AH$3,FALSE))/100</f>
        <v>0.55687495722400893</v>
      </c>
      <c r="D56" s="118">
        <f>(VLOOKUP($A56,'Occupancy Raw Data'!$B$8:$BE$45,'Occupancy Raw Data'!AI$3,FALSE))/100</f>
        <v>0.59912451694538393</v>
      </c>
      <c r="E56" s="118">
        <f>(VLOOKUP($A56,'Occupancy Raw Data'!$B$8:$BE$45,'Occupancy Raw Data'!AJ$3,FALSE))/100</f>
        <v>0.59474710167230904</v>
      </c>
      <c r="F56" s="118">
        <f>(VLOOKUP($A56,'Occupancy Raw Data'!$B$8:$BE$45,'Occupancy Raw Data'!AK$3,FALSE))/100</f>
        <v>0.59368694641086106</v>
      </c>
      <c r="G56" s="118">
        <f>(VLOOKUP($A56,'Occupancy Raw Data'!$B$8:$BE$45,'Occupancy Raw Data'!AL$3,FALSE))/100</f>
        <v>0.55795083705624304</v>
      </c>
      <c r="H56" s="99">
        <f>(VLOOKUP($A56,'Occupancy Raw Data'!$B$8:$BE$45,'Occupancy Raw Data'!AN$3,FALSE))/100</f>
        <v>0.71081700352245092</v>
      </c>
      <c r="I56" s="99">
        <f>(VLOOKUP($A56,'Occupancy Raw Data'!$B$8:$BE$45,'Occupancy Raw Data'!AO$3,FALSE))/100</f>
        <v>0.68157723744058007</v>
      </c>
      <c r="J56" s="118">
        <f>(VLOOKUP($A56,'Occupancy Raw Data'!$B$8:$BE$45,'Occupancy Raw Data'!AP$3,FALSE))/100</f>
        <v>0.69619712048151494</v>
      </c>
      <c r="K56" s="141">
        <f>(VLOOKUP($A56,'Occupancy Raw Data'!$B$8:$BE$45,'Occupancy Raw Data'!AR$3,FALSE))/100</f>
        <v>0.59745710948990693</v>
      </c>
      <c r="M56" s="121">
        <f>VLOOKUP($A56,'ADR Raw Data'!$B$6:$BE$43,'ADR Raw Data'!AG$1,FALSE)</f>
        <v>108.99146952578501</v>
      </c>
      <c r="N56" s="122">
        <f>VLOOKUP($A56,'ADR Raw Data'!$B$6:$BE$43,'ADR Raw Data'!AH$1,FALSE)</f>
        <v>116.958273213298</v>
      </c>
      <c r="O56" s="122">
        <f>VLOOKUP($A56,'ADR Raw Data'!$B$6:$BE$43,'ADR Raw Data'!AI$1,FALSE)</f>
        <v>117.552258690564</v>
      </c>
      <c r="P56" s="122">
        <f>VLOOKUP($A56,'ADR Raw Data'!$B$6:$BE$43,'ADR Raw Data'!AJ$1,FALSE)</f>
        <v>114.881282847449</v>
      </c>
      <c r="Q56" s="122">
        <f>VLOOKUP($A56,'ADR Raw Data'!$B$6:$BE$43,'ADR Raw Data'!AK$1,FALSE)</f>
        <v>114.711114631336</v>
      </c>
      <c r="R56" s="123">
        <f>VLOOKUP($A56,'ADR Raw Data'!$B$6:$BE$43,'ADR Raw Data'!AL$1,FALSE)</f>
        <v>114.89360852931701</v>
      </c>
      <c r="S56" s="122">
        <f>VLOOKUP($A56,'ADR Raw Data'!$B$6:$BE$43,'ADR Raw Data'!AN$1,FALSE)</f>
        <v>136.63338417127699</v>
      </c>
      <c r="T56" s="122">
        <f>VLOOKUP($A56,'ADR Raw Data'!$B$6:$BE$43,'ADR Raw Data'!AO$1,FALSE)</f>
        <v>138.35999347717001</v>
      </c>
      <c r="U56" s="123">
        <f>VLOOKUP($A56,'ADR Raw Data'!$B$6:$BE$43,'ADR Raw Data'!AP$1,FALSE)</f>
        <v>137.47855974456499</v>
      </c>
      <c r="V56" s="124">
        <f>VLOOKUP($A56,'ADR Raw Data'!$B$6:$BE$43,'ADR Raw Data'!AR$1,FALSE)</f>
        <v>122.414290703285</v>
      </c>
      <c r="X56" s="121">
        <f>VLOOKUP($A56,'RevPAR Raw Data'!$B$6:$BE$43,'RevPAR Raw Data'!AG$1,FALSE)</f>
        <v>48.528095612894298</v>
      </c>
      <c r="Y56" s="122">
        <f>VLOOKUP($A56,'RevPAR Raw Data'!$B$6:$BE$43,'RevPAR Raw Data'!AH$1,FALSE)</f>
        <v>65.131133392649303</v>
      </c>
      <c r="Z56" s="122">
        <f>VLOOKUP($A56,'RevPAR Raw Data'!$B$6:$BE$43,'RevPAR Raw Data'!AI$1,FALSE)</f>
        <v>70.4284402038233</v>
      </c>
      <c r="AA56" s="122">
        <f>VLOOKUP($A56,'RevPAR Raw Data'!$B$6:$BE$43,'RevPAR Raw Data'!AJ$1,FALSE)</f>
        <v>68.325310009917501</v>
      </c>
      <c r="AB56" s="122">
        <f>VLOOKUP($A56,'RevPAR Raw Data'!$B$6:$BE$43,'RevPAR Raw Data'!AK$1,FALSE)</f>
        <v>68.102491364864406</v>
      </c>
      <c r="AC56" s="123">
        <f>VLOOKUP($A56,'RevPAR Raw Data'!$B$6:$BE$43,'RevPAR Raw Data'!AL$1,FALSE)</f>
        <v>64.104985051345295</v>
      </c>
      <c r="AD56" s="122">
        <f>VLOOKUP($A56,'RevPAR Raw Data'!$B$6:$BE$43,'RevPAR Raw Data'!AN$1,FALSE)</f>
        <v>97.121332717759302</v>
      </c>
      <c r="AE56" s="122">
        <f>VLOOKUP($A56,'RevPAR Raw Data'!$B$6:$BE$43,'RevPAR Raw Data'!AO$1,FALSE)</f>
        <v>94.303022126466203</v>
      </c>
      <c r="AF56" s="123">
        <f>VLOOKUP($A56,'RevPAR Raw Data'!$B$6:$BE$43,'RevPAR Raw Data'!AP$1,FALSE)</f>
        <v>95.712177422112703</v>
      </c>
      <c r="AG56" s="124">
        <f>VLOOKUP($A56,'RevPAR Raw Data'!$B$6:$BE$43,'RevPAR Raw Data'!AR$1,FALSE)</f>
        <v>73.137288283841997</v>
      </c>
    </row>
    <row r="57" spans="1:33" x14ac:dyDescent="0.25">
      <c r="A57" s="154" t="s">
        <v>122</v>
      </c>
      <c r="B57" s="89">
        <f>(VLOOKUP($A56,'Occupancy Raw Data'!$B$8:$BE$51,'Occupancy Raw Data'!AT$3,FALSE))/100</f>
        <v>7.8297689051426802E-4</v>
      </c>
      <c r="C57" s="90">
        <f>(VLOOKUP($A56,'Occupancy Raw Data'!$B$8:$BE$51,'Occupancy Raw Data'!AU$3,FALSE))/100</f>
        <v>-3.0428227972471002E-2</v>
      </c>
      <c r="D57" s="90">
        <f>(VLOOKUP($A56,'Occupancy Raw Data'!$B$8:$BE$51,'Occupancy Raw Data'!AV$3,FALSE))/100</f>
        <v>-2.24163795457888E-2</v>
      </c>
      <c r="E57" s="90">
        <f>(VLOOKUP($A56,'Occupancy Raw Data'!$B$8:$BE$51,'Occupancy Raw Data'!AW$3,FALSE))/100</f>
        <v>-1.7184875432920899E-2</v>
      </c>
      <c r="F57" s="90">
        <f>(VLOOKUP($A56,'Occupancy Raw Data'!$B$8:$BE$51,'Occupancy Raw Data'!AX$3,FALSE))/100</f>
        <v>-2.4060848754319897E-2</v>
      </c>
      <c r="G57" s="90">
        <f>(VLOOKUP($A56,'Occupancy Raw Data'!$B$8:$BE$51,'Occupancy Raw Data'!AY$3,FALSE))/100</f>
        <v>-1.9623850990463199E-2</v>
      </c>
      <c r="H57" s="91">
        <f>(VLOOKUP($A56,'Occupancy Raw Data'!$B$8:$BE$51,'Occupancy Raw Data'!BA$3,FALSE))/100</f>
        <v>3.8063930139023497E-2</v>
      </c>
      <c r="I57" s="91">
        <f>(VLOOKUP($A56,'Occupancy Raw Data'!$B$8:$BE$51,'Occupancy Raw Data'!BB$3,FALSE))/100</f>
        <v>1.4766006005907899E-2</v>
      </c>
      <c r="J57" s="90">
        <f>(VLOOKUP($A56,'Occupancy Raw Data'!$B$8:$BE$51,'Occupancy Raw Data'!BC$3,FALSE))/100</f>
        <v>2.6527412685582102E-2</v>
      </c>
      <c r="K57" s="92">
        <f>(VLOOKUP($A56,'Occupancy Raw Data'!$B$8:$BE$51,'Occupancy Raw Data'!BE$3,FALSE))/100</f>
        <v>-4.7147344453207602E-3</v>
      </c>
      <c r="M57" s="89">
        <f>(VLOOKUP($A56,'ADR Raw Data'!$B$6:$BE$49,'ADR Raw Data'!AT$1,FALSE))/100</f>
        <v>6.1675396294100099E-2</v>
      </c>
      <c r="N57" s="90">
        <f>(VLOOKUP($A56,'ADR Raw Data'!$B$6:$BE$49,'ADR Raw Data'!AU$1,FALSE))/100</f>
        <v>4.2358939299502296E-2</v>
      </c>
      <c r="O57" s="90">
        <f>(VLOOKUP($A56,'ADR Raw Data'!$B$6:$BE$49,'ADR Raw Data'!AV$1,FALSE))/100</f>
        <v>3.9373682334887E-2</v>
      </c>
      <c r="P57" s="90">
        <f>(VLOOKUP($A56,'ADR Raw Data'!$B$6:$BE$49,'ADR Raw Data'!AW$1,FALSE))/100</f>
        <v>3.7046845840124E-2</v>
      </c>
      <c r="Q57" s="90">
        <f>(VLOOKUP($A56,'ADR Raw Data'!$B$6:$BE$49,'ADR Raw Data'!AX$1,FALSE))/100</f>
        <v>1.83012637049525E-3</v>
      </c>
      <c r="R57" s="90">
        <f>(VLOOKUP($A56,'ADR Raw Data'!$B$6:$BE$49,'ADR Raw Data'!AY$1,FALSE))/100</f>
        <v>3.4213112346534298E-2</v>
      </c>
      <c r="S57" s="91">
        <f>(VLOOKUP($A56,'ADR Raw Data'!$B$6:$BE$49,'ADR Raw Data'!BA$1,FALSE))/100</f>
        <v>3.1301844304401104E-2</v>
      </c>
      <c r="T57" s="91">
        <f>(VLOOKUP($A56,'ADR Raw Data'!$B$6:$BE$49,'ADR Raw Data'!BB$1,FALSE))/100</f>
        <v>4.1532408097041999E-2</v>
      </c>
      <c r="U57" s="90">
        <f>(VLOOKUP($A56,'ADR Raw Data'!$B$6:$BE$49,'ADR Raw Data'!BC$1,FALSE))/100</f>
        <v>3.6300780155688002E-2</v>
      </c>
      <c r="V57" s="92">
        <f>(VLOOKUP($A56,'ADR Raw Data'!$B$6:$BE$49,'ADR Raw Data'!BE$1,FALSE))/100</f>
        <v>3.6919782953835599E-2</v>
      </c>
      <c r="X57" s="89">
        <f>(VLOOKUP($A56,'RevPAR Raw Data'!$B$6:$BE$49,'RevPAR Raw Data'!AT$1,FALSE))/100</f>
        <v>6.2506663594626005E-2</v>
      </c>
      <c r="Y57" s="90">
        <f>(VLOOKUP($A56,'RevPAR Raw Data'!$B$6:$BE$49,'RevPAR Raw Data'!AU$1,FALSE))/100</f>
        <v>1.06418038653539E-2</v>
      </c>
      <c r="Z57" s="90">
        <f>(VLOOKUP($A56,'RevPAR Raw Data'!$B$6:$BE$49,'RevPAR Raw Data'!AV$1,FALSE))/100</f>
        <v>1.60746873817641E-2</v>
      </c>
      <c r="AA57" s="90">
        <f>(VLOOKUP($A56,'RevPAR Raw Data'!$B$6:$BE$49,'RevPAR Raw Data'!AW$1,FALSE))/100</f>
        <v>1.9225324976257899E-2</v>
      </c>
      <c r="AB57" s="90">
        <f>(VLOOKUP($A56,'RevPAR Raw Data'!$B$6:$BE$49,'RevPAR Raw Data'!AX$1,FALSE))/100</f>
        <v>-2.22747567776264E-2</v>
      </c>
      <c r="AC57" s="90">
        <f>(VLOOKUP($A56,'RevPAR Raw Data'!$B$6:$BE$49,'RevPAR Raw Data'!AY$1,FALSE))/100</f>
        <v>1.39178683374627E-2</v>
      </c>
      <c r="AD57" s="91">
        <f>(VLOOKUP($A56,'RevPAR Raw Data'!$B$6:$BE$49,'RevPAR Raw Data'!BA$1,FALSE))/100</f>
        <v>7.0557245658250001E-2</v>
      </c>
      <c r="AE57" s="91">
        <f>(VLOOKUP($A56,'RevPAR Raw Data'!$B$6:$BE$49,'RevPAR Raw Data'!BB$1,FALSE))/100</f>
        <v>5.6911681890350806E-2</v>
      </c>
      <c r="AF57" s="90">
        <f>(VLOOKUP($A56,'RevPAR Raw Data'!$B$6:$BE$49,'RevPAR Raw Data'!BC$1,FALSE))/100</f>
        <v>6.3791158617268695E-2</v>
      </c>
      <c r="AG57" s="92">
        <f>(VLOOKUP($A56,'RevPAR Raw Data'!$B$6:$BE$49,'RevPAR Raw Data'!BE$1,FALSE))/100</f>
        <v>3.2030981536108699E-2</v>
      </c>
    </row>
    <row r="58" spans="1:33" x14ac:dyDescent="0.25">
      <c r="A58" s="155" t="s">
        <v>124</v>
      </c>
      <c r="B58" s="130"/>
      <c r="C58" s="131"/>
      <c r="D58" s="131"/>
      <c r="E58" s="131"/>
      <c r="F58" s="131"/>
      <c r="G58" s="132"/>
      <c r="H58" s="131"/>
      <c r="I58" s="131"/>
      <c r="J58" s="132"/>
      <c r="K58" s="133"/>
      <c r="M58" s="130"/>
      <c r="N58" s="131"/>
      <c r="O58" s="131"/>
      <c r="P58" s="131"/>
      <c r="Q58" s="131"/>
      <c r="R58" s="132"/>
      <c r="S58" s="131"/>
      <c r="T58" s="131"/>
      <c r="U58" s="132"/>
      <c r="V58" s="133"/>
      <c r="X58" s="130"/>
      <c r="Y58" s="131"/>
      <c r="Z58" s="131"/>
      <c r="AA58" s="131"/>
      <c r="AB58" s="131"/>
      <c r="AC58" s="132"/>
      <c r="AD58" s="131"/>
      <c r="AE58" s="131"/>
      <c r="AF58" s="132"/>
      <c r="AG58" s="133"/>
    </row>
    <row r="59" spans="1:33" x14ac:dyDescent="0.25">
      <c r="A59" s="134" t="s">
        <v>83</v>
      </c>
      <c r="B59" s="117">
        <f>(VLOOKUP($A59,'Occupancy Raw Data'!$B$8:$BE$45,'Occupancy Raw Data'!AG$3,FALSE))/100</f>
        <v>0.59733470802439304</v>
      </c>
      <c r="C59" s="118">
        <f>(VLOOKUP($A59,'Occupancy Raw Data'!$B$8:$BE$45,'Occupancy Raw Data'!AH$3,FALSE))/100</f>
        <v>0.72882244548764907</v>
      </c>
      <c r="D59" s="118">
        <f>(VLOOKUP($A59,'Occupancy Raw Data'!$B$8:$BE$45,'Occupancy Raw Data'!AI$3,FALSE))/100</f>
        <v>0.79316032355985999</v>
      </c>
      <c r="E59" s="118">
        <f>(VLOOKUP($A59,'Occupancy Raw Data'!$B$8:$BE$45,'Occupancy Raw Data'!AJ$3,FALSE))/100</f>
        <v>0.76770353083614395</v>
      </c>
      <c r="F59" s="118">
        <f>(VLOOKUP($A59,'Occupancy Raw Data'!$B$8:$BE$45,'Occupancy Raw Data'!AK$3,FALSE))/100</f>
        <v>0.70395634379263294</v>
      </c>
      <c r="G59" s="119">
        <f>(VLOOKUP($A59,'Occupancy Raw Data'!$B$8:$BE$45,'Occupancy Raw Data'!AL$3,FALSE))/100</f>
        <v>0.71819872779118199</v>
      </c>
      <c r="H59" s="99">
        <f>(VLOOKUP($A59,'Occupancy Raw Data'!$B$8:$BE$45,'Occupancy Raw Data'!AN$3,FALSE))/100</f>
        <v>0.75522782205884198</v>
      </c>
      <c r="I59" s="99">
        <f>(VLOOKUP($A59,'Occupancy Raw Data'!$B$8:$BE$45,'Occupancy Raw Data'!AO$3,FALSE))/100</f>
        <v>0.78414698876572009</v>
      </c>
      <c r="J59" s="119">
        <f>(VLOOKUP($A59,'Occupancy Raw Data'!$B$8:$BE$45,'Occupancy Raw Data'!AP$3,FALSE))/100</f>
        <v>0.76968740541228098</v>
      </c>
      <c r="K59" s="120">
        <f>(VLOOKUP($A59,'Occupancy Raw Data'!$B$8:$BE$45,'Occupancy Raw Data'!AR$3,FALSE))/100</f>
        <v>0.73291037779599311</v>
      </c>
      <c r="M59" s="121">
        <f>VLOOKUP($A59,'ADR Raw Data'!$B$6:$BE$43,'ADR Raw Data'!AG$1,FALSE)</f>
        <v>185.18614672733401</v>
      </c>
      <c r="N59" s="122">
        <f>VLOOKUP($A59,'ADR Raw Data'!$B$6:$BE$43,'ADR Raw Data'!AH$1,FALSE)</f>
        <v>216.924561508061</v>
      </c>
      <c r="O59" s="122">
        <f>VLOOKUP($A59,'ADR Raw Data'!$B$6:$BE$43,'ADR Raw Data'!AI$1,FALSE)</f>
        <v>234.352004430015</v>
      </c>
      <c r="P59" s="122">
        <f>VLOOKUP($A59,'ADR Raw Data'!$B$6:$BE$43,'ADR Raw Data'!AJ$1,FALSE)</f>
        <v>223.712610137822</v>
      </c>
      <c r="Q59" s="122">
        <f>VLOOKUP($A59,'ADR Raw Data'!$B$6:$BE$43,'ADR Raw Data'!AK$1,FALSE)</f>
        <v>195.14292959694899</v>
      </c>
      <c r="R59" s="123">
        <f>VLOOKUP($A59,'ADR Raw Data'!$B$6:$BE$43,'ADR Raw Data'!AL$1,FALSE)</f>
        <v>212.67619017135999</v>
      </c>
      <c r="S59" s="122">
        <f>VLOOKUP($A59,'ADR Raw Data'!$B$6:$BE$43,'ADR Raw Data'!AN$1,FALSE)</f>
        <v>181.367041861248</v>
      </c>
      <c r="T59" s="122">
        <f>VLOOKUP($A59,'ADR Raw Data'!$B$6:$BE$43,'ADR Raw Data'!AO$1,FALSE)</f>
        <v>184.88360814851401</v>
      </c>
      <c r="U59" s="123">
        <f>VLOOKUP($A59,'ADR Raw Data'!$B$6:$BE$43,'ADR Raw Data'!AP$1,FALSE)</f>
        <v>183.15835665058</v>
      </c>
      <c r="V59" s="124">
        <f>VLOOKUP($A59,'ADR Raw Data'!$B$6:$BE$43,'ADR Raw Data'!AR$1,FALSE)</f>
        <v>203.818966047093</v>
      </c>
      <c r="X59" s="121">
        <f>VLOOKUP($A59,'RevPAR Raw Data'!$B$6:$BE$43,'RevPAR Raw Data'!AG$1,FALSE)</f>
        <v>110.618112885535</v>
      </c>
      <c r="Y59" s="122">
        <f>VLOOKUP($A59,'RevPAR Raw Data'!$B$6:$BE$43,'RevPAR Raw Data'!AH$1,FALSE)</f>
        <v>158.09948940464099</v>
      </c>
      <c r="Z59" s="122">
        <f>VLOOKUP($A59,'RevPAR Raw Data'!$B$6:$BE$43,'RevPAR Raw Data'!AI$1,FALSE)</f>
        <v>185.87871166061299</v>
      </c>
      <c r="AA59" s="122">
        <f>VLOOKUP($A59,'RevPAR Raw Data'!$B$6:$BE$43,'RevPAR Raw Data'!AJ$1,FALSE)</f>
        <v>171.74496069537599</v>
      </c>
      <c r="AB59" s="122">
        <f>VLOOKUP($A59,'RevPAR Raw Data'!$B$6:$BE$43,'RevPAR Raw Data'!AK$1,FALSE)</f>
        <v>137.372103236051</v>
      </c>
      <c r="AC59" s="123">
        <f>VLOOKUP($A59,'RevPAR Raw Data'!$B$6:$BE$43,'RevPAR Raw Data'!AL$1,FALSE)</f>
        <v>152.743769212546</v>
      </c>
      <c r="AD59" s="122">
        <f>VLOOKUP($A59,'RevPAR Raw Data'!$B$6:$BE$43,'RevPAR Raw Data'!AN$1,FALSE)</f>
        <v>136.973436018125</v>
      </c>
      <c r="AE59" s="122">
        <f>VLOOKUP($A59,'RevPAR Raw Data'!$B$6:$BE$43,'RevPAR Raw Data'!AO$1,FALSE)</f>
        <v>144.97592460179899</v>
      </c>
      <c r="AF59" s="123">
        <f>VLOOKUP($A59,'RevPAR Raw Data'!$B$6:$BE$43,'RevPAR Raw Data'!AP$1,FALSE)</f>
        <v>140.974680309962</v>
      </c>
      <c r="AG59" s="124">
        <f>VLOOKUP($A59,'RevPAR Raw Data'!$B$6:$BE$43,'RevPAR Raw Data'!AR$1,FALSE)</f>
        <v>149.38103540756299</v>
      </c>
    </row>
    <row r="60" spans="1:33" x14ac:dyDescent="0.25">
      <c r="A60" s="101" t="s">
        <v>122</v>
      </c>
      <c r="B60" s="89">
        <f>(VLOOKUP($A59,'Occupancy Raw Data'!$B$8:$BE$51,'Occupancy Raw Data'!AT$3,FALSE))/100</f>
        <v>8.3522158928892795E-3</v>
      </c>
      <c r="C60" s="90">
        <f>(VLOOKUP($A59,'Occupancy Raw Data'!$B$8:$BE$51,'Occupancy Raw Data'!AU$3,FALSE))/100</f>
        <v>-2.8734705738790001E-2</v>
      </c>
      <c r="D60" s="90">
        <f>(VLOOKUP($A59,'Occupancy Raw Data'!$B$8:$BE$51,'Occupancy Raw Data'!AV$3,FALSE))/100</f>
        <v>-4.2776838402006995E-2</v>
      </c>
      <c r="E60" s="90">
        <f>(VLOOKUP($A59,'Occupancy Raw Data'!$B$8:$BE$51,'Occupancy Raw Data'!AW$3,FALSE))/100</f>
        <v>-7.3368909250048103E-2</v>
      </c>
      <c r="F60" s="90">
        <f>(VLOOKUP($A59,'Occupancy Raw Data'!$B$8:$BE$51,'Occupancy Raw Data'!AX$3,FALSE))/100</f>
        <v>-7.1716304029633804E-2</v>
      </c>
      <c r="G60" s="90">
        <f>(VLOOKUP($A59,'Occupancy Raw Data'!$B$8:$BE$51,'Occupancy Raw Data'!AY$3,FALSE))/100</f>
        <v>-4.4512801130803803E-2</v>
      </c>
      <c r="H60" s="91">
        <f>(VLOOKUP($A59,'Occupancy Raw Data'!$B$8:$BE$51,'Occupancy Raw Data'!BA$3,FALSE))/100</f>
        <v>-1.0722465159679199E-2</v>
      </c>
      <c r="I60" s="91">
        <f>(VLOOKUP($A59,'Occupancy Raw Data'!$B$8:$BE$51,'Occupancy Raw Data'!BB$3,FALSE))/100</f>
        <v>2.45020413962681E-2</v>
      </c>
      <c r="J60" s="90">
        <f>(VLOOKUP($A59,'Occupancy Raw Data'!$B$8:$BE$51,'Occupancy Raw Data'!BC$3,FALSE))/100</f>
        <v>6.9125958619187401E-3</v>
      </c>
      <c r="K60" s="92">
        <f>(VLOOKUP($A59,'Occupancy Raw Data'!$B$8:$BE$51,'Occupancy Raw Data'!BE$3,FALSE))/100</f>
        <v>-2.9642252293407098E-2</v>
      </c>
      <c r="M60" s="89">
        <f>(VLOOKUP($A59,'ADR Raw Data'!$B$6:$BE$49,'ADR Raw Data'!AT$1,FALSE))/100</f>
        <v>-1.7438751699457401E-2</v>
      </c>
      <c r="N60" s="90">
        <f>(VLOOKUP($A59,'ADR Raw Data'!$B$6:$BE$49,'ADR Raw Data'!AU$1,FALSE))/100</f>
        <v>-8.9485888025257095E-3</v>
      </c>
      <c r="O60" s="90">
        <f>(VLOOKUP($A59,'ADR Raw Data'!$B$6:$BE$49,'ADR Raw Data'!AV$1,FALSE))/100</f>
        <v>-1.4474329275919301E-2</v>
      </c>
      <c r="P60" s="90">
        <f>(VLOOKUP($A59,'ADR Raw Data'!$B$6:$BE$49,'ADR Raw Data'!AW$1,FALSE))/100</f>
        <v>-4.9677025449896196E-2</v>
      </c>
      <c r="Q60" s="90">
        <f>(VLOOKUP($A59,'ADR Raw Data'!$B$6:$BE$49,'ADR Raw Data'!AX$1,FALSE))/100</f>
        <v>-6.3731974459220894E-2</v>
      </c>
      <c r="R60" s="90">
        <f>(VLOOKUP($A59,'ADR Raw Data'!$B$6:$BE$49,'ADR Raw Data'!AY$1,FALSE))/100</f>
        <v>-3.2384983277234401E-2</v>
      </c>
      <c r="S60" s="91">
        <f>(VLOOKUP($A59,'ADR Raw Data'!$B$6:$BE$49,'ADR Raw Data'!BA$1,FALSE))/100</f>
        <v>-2.2078723101929699E-2</v>
      </c>
      <c r="T60" s="91">
        <f>(VLOOKUP($A59,'ADR Raw Data'!$B$6:$BE$49,'ADR Raw Data'!BB$1,FALSE))/100</f>
        <v>1.4366025734561401E-2</v>
      </c>
      <c r="U60" s="90">
        <f>(VLOOKUP($A59,'ADR Raw Data'!$B$6:$BE$49,'ADR Raw Data'!BC$1,FALSE))/100</f>
        <v>-3.8238869382023698E-3</v>
      </c>
      <c r="V60" s="92">
        <f>(VLOOKUP($A59,'ADR Raw Data'!$B$6:$BE$49,'ADR Raw Data'!BE$1,FALSE))/100</f>
        <v>-2.6667523207323199E-2</v>
      </c>
      <c r="X60" s="89">
        <f>(VLOOKUP($A59,'RevPAR Raw Data'!$B$6:$BE$49,'RevPAR Raw Data'!AT$1,FALSE))/100</f>
        <v>-9.2321880256644902E-3</v>
      </c>
      <c r="Y60" s="90">
        <f>(VLOOKUP($A59,'RevPAR Raw Data'!$B$6:$BE$49,'RevPAR Raw Data'!AU$1,FALSE))/100</f>
        <v>-3.7426159475297698E-2</v>
      </c>
      <c r="Z60" s="90">
        <f>(VLOOKUP($A59,'RevPAR Raw Data'!$B$6:$BE$49,'RevPAR Raw Data'!AV$1,FALSE))/100</f>
        <v>-5.6632001633512896E-2</v>
      </c>
      <c r="AA60" s="90">
        <f>(VLOOKUP($A59,'RevPAR Raw Data'!$B$6:$BE$49,'RevPAR Raw Data'!AW$1,FALSE))/100</f>
        <v>-0.119401185527898</v>
      </c>
      <c r="AB60" s="90">
        <f>(VLOOKUP($A59,'RevPAR Raw Data'!$B$6:$BE$49,'RevPAR Raw Data'!AX$1,FALSE))/100</f>
        <v>-0.13087765683212799</v>
      </c>
      <c r="AC60" s="90">
        <f>(VLOOKUP($A59,'RevPAR Raw Data'!$B$6:$BE$49,'RevPAR Raw Data'!AY$1,FALSE))/100</f>
        <v>-7.5456238087794295E-2</v>
      </c>
      <c r="AD60" s="91">
        <f>(VLOOKUP($A59,'RevPAR Raw Data'!$B$6:$BE$49,'RevPAR Raw Data'!BA$1,FALSE))/100</f>
        <v>-3.2564449922378398E-2</v>
      </c>
      <c r="AE60" s="91">
        <f>(VLOOKUP($A59,'RevPAR Raw Data'!$B$6:$BE$49,'RevPAR Raw Data'!BB$1,FALSE))/100</f>
        <v>3.92200640880776E-2</v>
      </c>
      <c r="AF60" s="90">
        <f>(VLOOKUP($A59,'RevPAR Raw Data'!$B$6:$BE$49,'RevPAR Raw Data'!BC$1,FALSE))/100</f>
        <v>3.0622759386908999E-3</v>
      </c>
      <c r="AG60" s="92">
        <f>(VLOOKUP($A59,'RevPAR Raw Data'!$B$6:$BE$49,'RevPAR Raw Data'!BE$1,FALSE))/100</f>
        <v>-5.5519290049778493E-2</v>
      </c>
    </row>
    <row r="61" spans="1:33" x14ac:dyDescent="0.25">
      <c r="A61" s="139"/>
      <c r="B61" s="117"/>
      <c r="C61" s="118"/>
      <c r="D61" s="118"/>
      <c r="E61" s="118"/>
      <c r="F61" s="118"/>
      <c r="G61" s="118"/>
      <c r="H61" s="99"/>
      <c r="I61" s="99"/>
      <c r="J61" s="118"/>
      <c r="K61" s="141"/>
      <c r="M61" s="121"/>
      <c r="N61" s="122"/>
      <c r="O61" s="122"/>
      <c r="P61" s="122"/>
      <c r="Q61" s="122"/>
      <c r="R61" s="123"/>
      <c r="S61" s="122"/>
      <c r="T61" s="122"/>
      <c r="U61" s="123"/>
      <c r="V61" s="124"/>
      <c r="X61" s="121"/>
      <c r="Y61" s="122"/>
      <c r="Z61" s="122"/>
      <c r="AA61" s="122"/>
      <c r="AB61" s="122"/>
      <c r="AC61" s="123"/>
      <c r="AD61" s="122"/>
      <c r="AE61" s="122"/>
      <c r="AF61" s="123"/>
      <c r="AG61" s="124"/>
    </row>
    <row r="62" spans="1:33" x14ac:dyDescent="0.25">
      <c r="A62" s="116" t="s">
        <v>84</v>
      </c>
      <c r="B62" s="117">
        <f>(VLOOKUP($A62,'Occupancy Raw Data'!$B$8:$BE$45,'Occupancy Raw Data'!AG$3,FALSE))/100</f>
        <v>0.67736736419361609</v>
      </c>
      <c r="C62" s="118">
        <f>(VLOOKUP($A62,'Occupancy Raw Data'!$B$8:$BE$45,'Occupancy Raw Data'!AH$3,FALSE))/100</f>
        <v>0.81668780384696604</v>
      </c>
      <c r="D62" s="118">
        <f>(VLOOKUP($A62,'Occupancy Raw Data'!$B$8:$BE$45,'Occupancy Raw Data'!AI$3,FALSE))/100</f>
        <v>0.87182942295497701</v>
      </c>
      <c r="E62" s="118">
        <f>(VLOOKUP($A62,'Occupancy Raw Data'!$B$8:$BE$45,'Occupancy Raw Data'!AJ$3,FALSE))/100</f>
        <v>0.84432466708941012</v>
      </c>
      <c r="F62" s="118">
        <f>(VLOOKUP($A62,'Occupancy Raw Data'!$B$8:$BE$45,'Occupancy Raw Data'!AK$3,FALSE))/100</f>
        <v>0.78014690340308601</v>
      </c>
      <c r="G62" s="119">
        <f>(VLOOKUP($A62,'Occupancy Raw Data'!$B$8:$BE$45,'Occupancy Raw Data'!AL$3,FALSE))/100</f>
        <v>0.79807123229761101</v>
      </c>
      <c r="H62" s="99">
        <f>(VLOOKUP($A62,'Occupancy Raw Data'!$B$8:$BE$45,'Occupancy Raw Data'!AN$3,FALSE))/100</f>
        <v>0.79985732403297405</v>
      </c>
      <c r="I62" s="99">
        <f>(VLOOKUP($A62,'Occupancy Raw Data'!$B$8:$BE$45,'Occupancy Raw Data'!AO$3,FALSE))/100</f>
        <v>0.81283026844218897</v>
      </c>
      <c r="J62" s="119">
        <f>(VLOOKUP($A62,'Occupancy Raw Data'!$B$8:$BE$45,'Occupancy Raw Data'!AP$3,FALSE))/100</f>
        <v>0.8063437962375809</v>
      </c>
      <c r="K62" s="120">
        <f>(VLOOKUP($A62,'Occupancy Raw Data'!$B$8:$BE$45,'Occupancy Raw Data'!AR$3,FALSE))/100</f>
        <v>0.80043482199474492</v>
      </c>
      <c r="M62" s="121">
        <f>VLOOKUP($A62,'ADR Raw Data'!$B$6:$BE$43,'ADR Raw Data'!AG$1,FALSE)</f>
        <v>202.39943363108</v>
      </c>
      <c r="N62" s="122">
        <f>VLOOKUP($A62,'ADR Raw Data'!$B$6:$BE$43,'ADR Raw Data'!AH$1,FALSE)</f>
        <v>240.14249725008</v>
      </c>
      <c r="O62" s="122">
        <f>VLOOKUP($A62,'ADR Raw Data'!$B$6:$BE$43,'ADR Raw Data'!AI$1,FALSE)</f>
        <v>253.681187077613</v>
      </c>
      <c r="P62" s="122">
        <f>VLOOKUP($A62,'ADR Raw Data'!$B$6:$BE$43,'ADR Raw Data'!AJ$1,FALSE)</f>
        <v>244.51967173613701</v>
      </c>
      <c r="Q62" s="122">
        <f>VLOOKUP($A62,'ADR Raw Data'!$B$6:$BE$43,'ADR Raw Data'!AK$1,FALSE)</f>
        <v>209.64029430690499</v>
      </c>
      <c r="R62" s="123">
        <f>VLOOKUP($A62,'ADR Raw Data'!$B$6:$BE$43,'ADR Raw Data'!AL$1,FALSE)</f>
        <v>231.65630383971001</v>
      </c>
      <c r="S62" s="122">
        <f>VLOOKUP($A62,'ADR Raw Data'!$B$6:$BE$43,'ADR Raw Data'!AN$1,FALSE)</f>
        <v>177.26975952168499</v>
      </c>
      <c r="T62" s="122">
        <f>VLOOKUP($A62,'ADR Raw Data'!$B$6:$BE$43,'ADR Raw Data'!AO$1,FALSE)</f>
        <v>180.07610746326799</v>
      </c>
      <c r="U62" s="123">
        <f>VLOOKUP($A62,'ADR Raw Data'!$B$6:$BE$43,'ADR Raw Data'!AP$1,FALSE)</f>
        <v>178.68422104625</v>
      </c>
      <c r="V62" s="124">
        <f>VLOOKUP($A62,'ADR Raw Data'!$B$6:$BE$43,'ADR Raw Data'!AR$1,FALSE)</f>
        <v>216.409694243247</v>
      </c>
      <c r="X62" s="121">
        <f>VLOOKUP($A62,'RevPAR Raw Data'!$B$6:$BE$43,'RevPAR Raw Data'!AG$1,FALSE)</f>
        <v>137.09877087296499</v>
      </c>
      <c r="Y62" s="122">
        <f>VLOOKUP($A62,'RevPAR Raw Data'!$B$6:$BE$43,'RevPAR Raw Data'!AH$1,FALSE)</f>
        <v>196.121448689494</v>
      </c>
      <c r="Z62" s="122">
        <f>VLOOKUP($A62,'RevPAR Raw Data'!$B$6:$BE$43,'RevPAR Raw Data'!AI$1,FALSE)</f>
        <v>221.166722944409</v>
      </c>
      <c r="AA62" s="122">
        <f>VLOOKUP($A62,'RevPAR Raw Data'!$B$6:$BE$43,'RevPAR Raw Data'!AJ$1,FALSE)</f>
        <v>206.453990435425</v>
      </c>
      <c r="AB62" s="122">
        <f>VLOOKUP($A62,'RevPAR Raw Data'!$B$6:$BE$43,'RevPAR Raw Data'!AK$1,FALSE)</f>
        <v>163.55022643204299</v>
      </c>
      <c r="AC62" s="123">
        <f>VLOOKUP($A62,'RevPAR Raw Data'!$B$6:$BE$43,'RevPAR Raw Data'!AL$1,FALSE)</f>
        <v>184.878231874867</v>
      </c>
      <c r="AD62" s="122">
        <f>VLOOKUP($A62,'RevPAR Raw Data'!$B$6:$BE$43,'RevPAR Raw Data'!AN$1,FALSE)</f>
        <v>141.79051548298401</v>
      </c>
      <c r="AE62" s="122">
        <f>VLOOKUP($A62,'RevPAR Raw Data'!$B$6:$BE$43,'RevPAR Raw Data'!AO$1,FALSE)</f>
        <v>146.37131076939301</v>
      </c>
      <c r="AF62" s="123">
        <f>VLOOKUP($A62,'RevPAR Raw Data'!$B$6:$BE$43,'RevPAR Raw Data'!AP$1,FALSE)</f>
        <v>144.08091312618799</v>
      </c>
      <c r="AG62" s="124">
        <f>VLOOKUP($A62,'RevPAR Raw Data'!$B$6:$BE$43,'RevPAR Raw Data'!AR$1,FALSE)</f>
        <v>173.221855089531</v>
      </c>
    </row>
    <row r="63" spans="1:33" x14ac:dyDescent="0.25">
      <c r="A63" s="101" t="s">
        <v>122</v>
      </c>
      <c r="B63" s="89">
        <f>(VLOOKUP($A62,'Occupancy Raw Data'!$B$8:$BE$51,'Occupancy Raw Data'!AT$3,FALSE))/100</f>
        <v>4.72653230332254E-2</v>
      </c>
      <c r="C63" s="90">
        <f>(VLOOKUP($A62,'Occupancy Raw Data'!$B$8:$BE$51,'Occupancy Raw Data'!AU$3,FALSE))/100</f>
        <v>-2.3641520305316098E-2</v>
      </c>
      <c r="D63" s="90">
        <f>(VLOOKUP($A62,'Occupancy Raw Data'!$B$8:$BE$51,'Occupancy Raw Data'!AV$3,FALSE))/100</f>
        <v>-3.8104528740435399E-2</v>
      </c>
      <c r="E63" s="90">
        <f>(VLOOKUP($A62,'Occupancy Raw Data'!$B$8:$BE$51,'Occupancy Raw Data'!AW$3,FALSE))/100</f>
        <v>-7.911721216142191E-2</v>
      </c>
      <c r="F63" s="90">
        <f>(VLOOKUP($A62,'Occupancy Raw Data'!$B$8:$BE$51,'Occupancy Raw Data'!AX$3,FALSE))/100</f>
        <v>-6.6347621438203302E-2</v>
      </c>
      <c r="G63" s="90">
        <f>(VLOOKUP($A62,'Occupancy Raw Data'!$B$8:$BE$51,'Occupancy Raw Data'!AY$3,FALSE))/100</f>
        <v>-3.66289222283658E-2</v>
      </c>
      <c r="H63" s="91">
        <f>(VLOOKUP($A62,'Occupancy Raw Data'!$B$8:$BE$51,'Occupancy Raw Data'!BA$3,FALSE))/100</f>
        <v>-1.7244992929029299E-2</v>
      </c>
      <c r="I63" s="91">
        <f>(VLOOKUP($A62,'Occupancy Raw Data'!$B$8:$BE$51,'Occupancy Raw Data'!BB$3,FALSE))/100</f>
        <v>2.3309860588647601E-2</v>
      </c>
      <c r="J63" s="90">
        <f>(VLOOKUP($A62,'Occupancy Raw Data'!$B$8:$BE$51,'Occupancy Raw Data'!BC$3,FALSE))/100</f>
        <v>2.7855804622058901E-3</v>
      </c>
      <c r="K63" s="92">
        <f>(VLOOKUP($A62,'Occupancy Raw Data'!$B$8:$BE$51,'Occupancy Raw Data'!BE$3,FALSE))/100</f>
        <v>-2.56056904114523E-2</v>
      </c>
      <c r="M63" s="89">
        <f>(VLOOKUP($A62,'ADR Raw Data'!$B$6:$BE$49,'ADR Raw Data'!AT$1,FALSE))/100</f>
        <v>-1.6299205040238198E-3</v>
      </c>
      <c r="N63" s="90">
        <f>(VLOOKUP($A62,'ADR Raw Data'!$B$6:$BE$49,'ADR Raw Data'!AU$1,FALSE))/100</f>
        <v>1.25392590230543E-2</v>
      </c>
      <c r="O63" s="90">
        <f>(VLOOKUP($A62,'ADR Raw Data'!$B$6:$BE$49,'ADR Raw Data'!AV$1,FALSE))/100</f>
        <v>-6.6950538420424007E-4</v>
      </c>
      <c r="P63" s="90">
        <f>(VLOOKUP($A62,'ADR Raw Data'!$B$6:$BE$49,'ADR Raw Data'!AW$1,FALSE))/100</f>
        <v>-2.7585135432119601E-2</v>
      </c>
      <c r="Q63" s="90">
        <f>(VLOOKUP($A62,'ADR Raw Data'!$B$6:$BE$49,'ADR Raw Data'!AX$1,FALSE))/100</f>
        <v>-3.3724223460543601E-2</v>
      </c>
      <c r="R63" s="90">
        <f>(VLOOKUP($A62,'ADR Raw Data'!$B$6:$BE$49,'ADR Raw Data'!AY$1,FALSE))/100</f>
        <v>-1.22388658690607E-2</v>
      </c>
      <c r="S63" s="91">
        <f>(VLOOKUP($A62,'ADR Raw Data'!$B$6:$BE$49,'ADR Raw Data'!BA$1,FALSE))/100</f>
        <v>9.5306051065190602E-3</v>
      </c>
      <c r="T63" s="91">
        <f>(VLOOKUP($A62,'ADR Raw Data'!$B$6:$BE$49,'ADR Raw Data'!BB$1,FALSE))/100</f>
        <v>4.36477341671411E-2</v>
      </c>
      <c r="U63" s="90">
        <f>(VLOOKUP($A62,'ADR Raw Data'!$B$6:$BE$49,'ADR Raw Data'!BC$1,FALSE))/100</f>
        <v>2.6394988840977497E-2</v>
      </c>
      <c r="V63" s="92">
        <f>(VLOOKUP($A62,'ADR Raw Data'!$B$6:$BE$49,'ADR Raw Data'!BE$1,FALSE))/100</f>
        <v>-5.5789865014004101E-3</v>
      </c>
      <c r="X63" s="89">
        <f>(VLOOKUP($A62,'RevPAR Raw Data'!$B$6:$BE$49,'RevPAR Raw Data'!AT$1,FALSE))/100</f>
        <v>4.5558363810060405E-2</v>
      </c>
      <c r="Y63" s="90">
        <f>(VLOOKUP($A62,'RevPAR Raw Data'!$B$6:$BE$49,'RevPAR Raw Data'!AU$1,FALSE))/100</f>
        <v>-1.1398708429068901E-2</v>
      </c>
      <c r="Z63" s="90">
        <f>(VLOOKUP($A62,'RevPAR Raw Data'!$B$6:$BE$49,'RevPAR Raw Data'!AV$1,FALSE))/100</f>
        <v>-3.8748522937485298E-2</v>
      </c>
      <c r="AA63" s="90">
        <f>(VLOOKUP($A62,'RevPAR Raw Data'!$B$6:$BE$49,'RevPAR Raw Data'!AW$1,FALSE))/100</f>
        <v>-0.10451988858105601</v>
      </c>
      <c r="AB63" s="90">
        <f>(VLOOKUP($A62,'RevPAR Raw Data'!$B$6:$BE$49,'RevPAR Raw Data'!AX$1,FALSE))/100</f>
        <v>-9.783432288728941E-2</v>
      </c>
      <c r="AC63" s="90">
        <f>(VLOOKUP($A62,'RevPAR Raw Data'!$B$6:$BE$49,'RevPAR Raw Data'!AY$1,FALSE))/100</f>
        <v>-4.8419491631345304E-2</v>
      </c>
      <c r="AD63" s="91">
        <f>(VLOOKUP($A62,'RevPAR Raw Data'!$B$6:$BE$49,'RevPAR Raw Data'!BA$1,FALSE))/100</f>
        <v>-7.8787430401815999E-3</v>
      </c>
      <c r="AE63" s="91">
        <f>(VLOOKUP($A62,'RevPAR Raw Data'!$B$6:$BE$49,'RevPAR Raw Data'!BB$1,FALSE))/100</f>
        <v>6.7975017354235195E-2</v>
      </c>
      <c r="AF63" s="90">
        <f>(VLOOKUP($A62,'RevPAR Raw Data'!$B$6:$BE$49,'RevPAR Raw Data'!BC$1,FALSE))/100</f>
        <v>2.92540946683989E-2</v>
      </c>
      <c r="AG63" s="92">
        <f>(VLOOKUP($A62,'RevPAR Raw Data'!$B$6:$BE$49,'RevPAR Raw Data'!BE$1,FALSE))/100</f>
        <v>-3.1041823111688197E-2</v>
      </c>
    </row>
    <row r="64" spans="1:33" x14ac:dyDescent="0.25">
      <c r="A64" s="139"/>
      <c r="B64" s="117"/>
      <c r="C64" s="118"/>
      <c r="D64" s="118"/>
      <c r="E64" s="118"/>
      <c r="F64" s="118"/>
      <c r="G64" s="119"/>
      <c r="H64" s="99"/>
      <c r="I64" s="99"/>
      <c r="J64" s="119"/>
      <c r="K64" s="120"/>
      <c r="M64" s="121"/>
      <c r="N64" s="122"/>
      <c r="O64" s="122"/>
      <c r="P64" s="122"/>
      <c r="Q64" s="122"/>
      <c r="R64" s="123"/>
      <c r="S64" s="122"/>
      <c r="T64" s="122"/>
      <c r="U64" s="123"/>
      <c r="V64" s="124"/>
      <c r="X64" s="121"/>
      <c r="Y64" s="122"/>
      <c r="Z64" s="122"/>
      <c r="AA64" s="122"/>
      <c r="AB64" s="122"/>
      <c r="AC64" s="123"/>
      <c r="AD64" s="122"/>
      <c r="AE64" s="122"/>
      <c r="AF64" s="123"/>
      <c r="AG64" s="124"/>
    </row>
    <row r="65" spans="1:33" x14ac:dyDescent="0.25">
      <c r="A65" s="116" t="s">
        <v>85</v>
      </c>
      <c r="B65" s="117">
        <f>(VLOOKUP($A65,'Occupancy Raw Data'!$B$8:$BE$45,'Occupancy Raw Data'!AG$3,FALSE))/100</f>
        <v>0.61319057567316593</v>
      </c>
      <c r="C65" s="118">
        <f>(VLOOKUP($A65,'Occupancy Raw Data'!$B$8:$BE$45,'Occupancy Raw Data'!AH$3,FALSE))/100</f>
        <v>0.7261780408542241</v>
      </c>
      <c r="D65" s="118">
        <f>(VLOOKUP($A65,'Occupancy Raw Data'!$B$8:$BE$45,'Occupancy Raw Data'!AI$3,FALSE))/100</f>
        <v>0.76613277623026899</v>
      </c>
      <c r="E65" s="118">
        <f>(VLOOKUP($A65,'Occupancy Raw Data'!$B$8:$BE$45,'Occupancy Raw Data'!AJ$3,FALSE))/100</f>
        <v>0.73977134234809294</v>
      </c>
      <c r="F65" s="118">
        <f>(VLOOKUP($A65,'Occupancy Raw Data'!$B$8:$BE$45,'Occupancy Raw Data'!AK$3,FALSE))/100</f>
        <v>0.69279206082061406</v>
      </c>
      <c r="G65" s="119">
        <f>(VLOOKUP($A65,'Occupancy Raw Data'!$B$8:$BE$45,'Occupancy Raw Data'!AL$3,FALSE))/100</f>
        <v>0.70761275795631207</v>
      </c>
      <c r="H65" s="99">
        <f>(VLOOKUP($A65,'Occupancy Raw Data'!$B$8:$BE$45,'Occupancy Raw Data'!AN$3,FALSE))/100</f>
        <v>0.75651442168185201</v>
      </c>
      <c r="I65" s="99">
        <f>(VLOOKUP($A65,'Occupancy Raw Data'!$B$8:$BE$45,'Occupancy Raw Data'!AO$3,FALSE))/100</f>
        <v>0.79499158493413002</v>
      </c>
      <c r="J65" s="119">
        <f>(VLOOKUP($A65,'Occupancy Raw Data'!$B$8:$BE$45,'Occupancy Raw Data'!AP$3,FALSE))/100</f>
        <v>0.77575300330799091</v>
      </c>
      <c r="K65" s="120">
        <f>(VLOOKUP($A65,'Occupancy Raw Data'!$B$8:$BE$45,'Occupancy Raw Data'!AR$3,FALSE))/100</f>
        <v>0.72708091527109897</v>
      </c>
      <c r="M65" s="121">
        <f>VLOOKUP($A65,'ADR Raw Data'!$B$6:$BE$43,'ADR Raw Data'!AG$1,FALSE)</f>
        <v>152.94796716036501</v>
      </c>
      <c r="N65" s="122">
        <f>VLOOKUP($A65,'ADR Raw Data'!$B$6:$BE$43,'ADR Raw Data'!AH$1,FALSE)</f>
        <v>177.181291405282</v>
      </c>
      <c r="O65" s="122">
        <f>VLOOKUP($A65,'ADR Raw Data'!$B$6:$BE$43,'ADR Raw Data'!AI$1,FALSE)</f>
        <v>184.591847447356</v>
      </c>
      <c r="P65" s="122">
        <f>VLOOKUP($A65,'ADR Raw Data'!$B$6:$BE$43,'ADR Raw Data'!AJ$1,FALSE)</f>
        <v>172.09109633639201</v>
      </c>
      <c r="Q65" s="122">
        <f>VLOOKUP($A65,'ADR Raw Data'!$B$6:$BE$43,'ADR Raw Data'!AK$1,FALSE)</f>
        <v>159.753308900523</v>
      </c>
      <c r="R65" s="123">
        <f>VLOOKUP($A65,'ADR Raw Data'!$B$6:$BE$43,'ADR Raw Data'!AL$1,FALSE)</f>
        <v>170.10923515373099</v>
      </c>
      <c r="S65" s="122">
        <f>VLOOKUP($A65,'ADR Raw Data'!$B$6:$BE$43,'ADR Raw Data'!AN$1,FALSE)</f>
        <v>150.322691879866</v>
      </c>
      <c r="T65" s="122">
        <f>VLOOKUP($A65,'ADR Raw Data'!$B$6:$BE$43,'ADR Raw Data'!AO$1,FALSE)</f>
        <v>152.737421980508</v>
      </c>
      <c r="U65" s="123">
        <f>VLOOKUP($A65,'ADR Raw Data'!$B$6:$BE$43,'ADR Raw Data'!AP$1,FALSE)</f>
        <v>151.55999943891601</v>
      </c>
      <c r="V65" s="124">
        <f>VLOOKUP($A65,'ADR Raw Data'!$B$6:$BE$43,'ADR Raw Data'!AR$1,FALSE)</f>
        <v>164.45481736136</v>
      </c>
      <c r="X65" s="121">
        <f>VLOOKUP($A65,'RevPAR Raw Data'!$B$6:$BE$43,'RevPAR Raw Data'!AG$1,FALSE)</f>
        <v>93.786252031104894</v>
      </c>
      <c r="Y65" s="122">
        <f>VLOOKUP($A65,'RevPAR Raw Data'!$B$6:$BE$43,'RevPAR Raw Data'!AH$1,FALSE)</f>
        <v>128.66516306870901</v>
      </c>
      <c r="Z65" s="122">
        <f>VLOOKUP($A65,'RevPAR Raw Data'!$B$6:$BE$43,'RevPAR Raw Data'!AI$1,FALSE)</f>
        <v>141.42186455431701</v>
      </c>
      <c r="AA65" s="122">
        <f>VLOOKUP($A65,'RevPAR Raw Data'!$B$6:$BE$43,'RevPAR Raw Data'!AJ$1,FALSE)</f>
        <v>127.308061342928</v>
      </c>
      <c r="AB65" s="122">
        <f>VLOOKUP($A65,'RevPAR Raw Data'!$B$6:$BE$43,'RevPAR Raw Data'!AK$1,FALSE)</f>
        <v>110.675824096105</v>
      </c>
      <c r="AC65" s="123">
        <f>VLOOKUP($A65,'RevPAR Raw Data'!$B$6:$BE$43,'RevPAR Raw Data'!AL$1,FALSE)</f>
        <v>120.371465040971</v>
      </c>
      <c r="AD65" s="122">
        <f>VLOOKUP($A65,'RevPAR Raw Data'!$B$6:$BE$43,'RevPAR Raw Data'!AN$1,FALSE)</f>
        <v>113.721284313156</v>
      </c>
      <c r="AE65" s="122">
        <f>VLOOKUP($A65,'RevPAR Raw Data'!$B$6:$BE$43,'RevPAR Raw Data'!AO$1,FALSE)</f>
        <v>121.424965179037</v>
      </c>
      <c r="AF65" s="123">
        <f>VLOOKUP($A65,'RevPAR Raw Data'!$B$6:$BE$43,'RevPAR Raw Data'!AP$1,FALSE)</f>
        <v>117.57312474609699</v>
      </c>
      <c r="AG65" s="124">
        <f>VLOOKUP($A65,'RevPAR Raw Data'!$B$6:$BE$43,'RevPAR Raw Data'!AR$1,FALSE)</f>
        <v>119.57195912783899</v>
      </c>
    </row>
    <row r="66" spans="1:33" x14ac:dyDescent="0.25">
      <c r="A66" s="101" t="s">
        <v>122</v>
      </c>
      <c r="B66" s="89">
        <f>(VLOOKUP($A65,'Occupancy Raw Data'!$B$8:$BE$51,'Occupancy Raw Data'!AT$3,FALSE))/100</f>
        <v>1.5232384884903501E-2</v>
      </c>
      <c r="C66" s="90">
        <f>(VLOOKUP($A65,'Occupancy Raw Data'!$B$8:$BE$51,'Occupancy Raw Data'!AU$3,FALSE))/100</f>
        <v>-5.6586842117297899E-2</v>
      </c>
      <c r="D66" s="90">
        <f>(VLOOKUP($A65,'Occupancy Raw Data'!$B$8:$BE$51,'Occupancy Raw Data'!AV$3,FALSE))/100</f>
        <v>-8.0283875105449404E-2</v>
      </c>
      <c r="E66" s="90">
        <f>(VLOOKUP($A65,'Occupancy Raw Data'!$B$8:$BE$51,'Occupancy Raw Data'!AW$3,FALSE))/100</f>
        <v>-0.113556145417092</v>
      </c>
      <c r="F66" s="90">
        <f>(VLOOKUP($A65,'Occupancy Raw Data'!$B$8:$BE$51,'Occupancy Raw Data'!AX$3,FALSE))/100</f>
        <v>-9.2266061015741307E-2</v>
      </c>
      <c r="G66" s="90">
        <f>(VLOOKUP($A65,'Occupancy Raw Data'!$B$8:$BE$51,'Occupancy Raw Data'!AY$3,FALSE))/100</f>
        <v>-7.00212105545924E-2</v>
      </c>
      <c r="H66" s="91">
        <f>(VLOOKUP($A65,'Occupancy Raw Data'!$B$8:$BE$51,'Occupancy Raw Data'!BA$3,FALSE))/100</f>
        <v>1.7598027836286799E-2</v>
      </c>
      <c r="I66" s="91">
        <f>(VLOOKUP($A65,'Occupancy Raw Data'!$B$8:$BE$51,'Occupancy Raw Data'!BB$3,FALSE))/100</f>
        <v>7.6032605472322601E-2</v>
      </c>
      <c r="J66" s="90">
        <f>(VLOOKUP($A65,'Occupancy Raw Data'!$B$8:$BE$51,'Occupancy Raw Data'!BC$3,FALSE))/100</f>
        <v>4.6724365641229906E-2</v>
      </c>
      <c r="K66" s="92">
        <f>(VLOOKUP($A65,'Occupancy Raw Data'!$B$8:$BE$51,'Occupancy Raw Data'!BE$3,FALSE))/100</f>
        <v>-3.7289737914322003E-2</v>
      </c>
      <c r="M66" s="89">
        <f>(VLOOKUP($A65,'ADR Raw Data'!$B$6:$BE$49,'ADR Raw Data'!AT$1,FALSE))/100</f>
        <v>-5.4437543931021404E-2</v>
      </c>
      <c r="N66" s="90">
        <f>(VLOOKUP($A65,'ADR Raw Data'!$B$6:$BE$49,'ADR Raw Data'!AU$1,FALSE))/100</f>
        <v>-5.0627113694718097E-2</v>
      </c>
      <c r="O66" s="90">
        <f>(VLOOKUP($A65,'ADR Raw Data'!$B$6:$BE$49,'ADR Raw Data'!AV$1,FALSE))/100</f>
        <v>-4.6708501408956001E-2</v>
      </c>
      <c r="P66" s="90">
        <f>(VLOOKUP($A65,'ADR Raw Data'!$B$6:$BE$49,'ADR Raw Data'!AW$1,FALSE))/100</f>
        <v>-9.5002465280757786E-2</v>
      </c>
      <c r="Q66" s="90">
        <f>(VLOOKUP($A65,'ADR Raw Data'!$B$6:$BE$49,'ADR Raw Data'!AX$1,FALSE))/100</f>
        <v>-7.6140371517249006E-2</v>
      </c>
      <c r="R66" s="90">
        <f>(VLOOKUP($A65,'ADR Raw Data'!$B$6:$BE$49,'ADR Raw Data'!AY$1,FALSE))/100</f>
        <v>-6.655049284507801E-2</v>
      </c>
      <c r="S66" s="91">
        <f>(VLOOKUP($A65,'ADR Raw Data'!$B$6:$BE$49,'ADR Raw Data'!BA$1,FALSE))/100</f>
        <v>-3.9771806936402296E-2</v>
      </c>
      <c r="T66" s="91">
        <f>(VLOOKUP($A65,'ADR Raw Data'!$B$6:$BE$49,'ADR Raw Data'!BB$1,FALSE))/100</f>
        <v>-3.08437698779485E-3</v>
      </c>
      <c r="U66" s="90">
        <f>(VLOOKUP($A65,'ADR Raw Data'!$B$6:$BE$49,'ADR Raw Data'!BC$1,FALSE))/100</f>
        <v>-2.1465328718314799E-2</v>
      </c>
      <c r="V66" s="92">
        <f>(VLOOKUP($A65,'ADR Raw Data'!$B$6:$BE$49,'ADR Raw Data'!BE$1,FALSE))/100</f>
        <v>-5.7935264929097702E-2</v>
      </c>
      <c r="X66" s="89">
        <f>(VLOOKUP($A65,'RevPAR Raw Data'!$B$6:$BE$49,'RevPAR Raw Data'!AT$1,FALSE))/100</f>
        <v>-4.0034372667463999E-2</v>
      </c>
      <c r="Y66" s="90">
        <f>(VLOOKUP($A65,'RevPAR Raw Data'!$B$6:$BE$49,'RevPAR Raw Data'!AU$1,FALSE))/100</f>
        <v>-0.104349127322518</v>
      </c>
      <c r="Z66" s="90">
        <f>(VLOOKUP($A65,'RevPAR Raw Data'!$B$6:$BE$49,'RevPAR Raw Data'!AV$1,FALSE))/100</f>
        <v>-0.12324243702092601</v>
      </c>
      <c r="AA66" s="90">
        <f>(VLOOKUP($A65,'RevPAR Raw Data'!$B$6:$BE$49,'RevPAR Raw Data'!AW$1,FALSE))/100</f>
        <v>-0.19777049693544602</v>
      </c>
      <c r="AB66" s="90">
        <f>(VLOOKUP($A65,'RevPAR Raw Data'!$B$6:$BE$49,'RevPAR Raw Data'!AX$1,FALSE))/100</f>
        <v>-0.161381260368818</v>
      </c>
      <c r="AC66" s="90">
        <f>(VLOOKUP($A65,'RevPAR Raw Data'!$B$6:$BE$49,'RevPAR Raw Data'!AY$1,FALSE))/100</f>
        <v>-0.13191175732765301</v>
      </c>
      <c r="AD66" s="91">
        <f>(VLOOKUP($A65,'RevPAR Raw Data'!$B$6:$BE$49,'RevPAR Raw Data'!BA$1,FALSE))/100</f>
        <v>-2.2873684465681599E-2</v>
      </c>
      <c r="AE66" s="91">
        <f>(VLOOKUP($A65,'RevPAR Raw Data'!$B$6:$BE$49,'RevPAR Raw Data'!BB$1,FALSE))/100</f>
        <v>7.2713715265886797E-2</v>
      </c>
      <c r="AF66" s="90">
        <f>(VLOOKUP($A65,'RevPAR Raw Data'!$B$6:$BE$49,'RevPAR Raw Data'!BC$1,FALSE))/100</f>
        <v>2.4256083055271299E-2</v>
      </c>
      <c r="AG66" s="92">
        <f>(VLOOKUP($A65,'RevPAR Raw Data'!$B$6:$BE$49,'RevPAR Raw Data'!BE$1,FALSE))/100</f>
        <v>-9.3064611998216903E-2</v>
      </c>
    </row>
    <row r="67" spans="1:33" x14ac:dyDescent="0.25">
      <c r="A67" s="142"/>
      <c r="B67" s="117"/>
      <c r="C67" s="118"/>
      <c r="D67" s="118"/>
      <c r="E67" s="118"/>
      <c r="F67" s="118"/>
      <c r="G67" s="119"/>
      <c r="H67" s="99"/>
      <c r="I67" s="99"/>
      <c r="J67" s="119"/>
      <c r="K67" s="120"/>
      <c r="M67" s="121"/>
      <c r="N67" s="122"/>
      <c r="O67" s="122"/>
      <c r="P67" s="122"/>
      <c r="Q67" s="122"/>
      <c r="R67" s="123"/>
      <c r="S67" s="122"/>
      <c r="T67" s="122"/>
      <c r="U67" s="123"/>
      <c r="V67" s="124"/>
      <c r="X67" s="121"/>
      <c r="Y67" s="122"/>
      <c r="Z67" s="122"/>
      <c r="AA67" s="122"/>
      <c r="AB67" s="122"/>
      <c r="AC67" s="123"/>
      <c r="AD67" s="122"/>
      <c r="AE67" s="122"/>
      <c r="AF67" s="123"/>
      <c r="AG67" s="124"/>
    </row>
    <row r="68" spans="1:33" x14ac:dyDescent="0.25">
      <c r="A68" s="116" t="s">
        <v>26</v>
      </c>
      <c r="B68" s="117">
        <f>(VLOOKUP($A68,'Occupancy Raw Data'!$B$8:$BE$45,'Occupancy Raw Data'!AG$3,FALSE))/100</f>
        <v>0.54054990757855803</v>
      </c>
      <c r="C68" s="118">
        <f>(VLOOKUP($A68,'Occupancy Raw Data'!$B$8:$BE$45,'Occupancy Raw Data'!AH$3,FALSE))/100</f>
        <v>0.70737060998151502</v>
      </c>
      <c r="D68" s="118">
        <f>(VLOOKUP($A68,'Occupancy Raw Data'!$B$8:$BE$45,'Occupancy Raw Data'!AI$3,FALSE))/100</f>
        <v>0.79941658964879803</v>
      </c>
      <c r="E68" s="118">
        <f>(VLOOKUP($A68,'Occupancy Raw Data'!$B$8:$BE$45,'Occupancy Raw Data'!AJ$3,FALSE))/100</f>
        <v>0.79014556377079403</v>
      </c>
      <c r="F68" s="118">
        <f>(VLOOKUP($A68,'Occupancy Raw Data'!$B$8:$BE$45,'Occupancy Raw Data'!AK$3,FALSE))/100</f>
        <v>0.68905961182994402</v>
      </c>
      <c r="G68" s="119">
        <f>(VLOOKUP($A68,'Occupancy Raw Data'!$B$8:$BE$45,'Occupancy Raw Data'!AL$3,FALSE))/100</f>
        <v>0.70530845656192198</v>
      </c>
      <c r="H68" s="99">
        <f>(VLOOKUP($A68,'Occupancy Raw Data'!$B$8:$BE$45,'Occupancy Raw Data'!AN$3,FALSE))/100</f>
        <v>0.7189232902033269</v>
      </c>
      <c r="I68" s="99">
        <f>(VLOOKUP($A68,'Occupancy Raw Data'!$B$8:$BE$45,'Occupancy Raw Data'!AO$3,FALSE))/100</f>
        <v>0.76519177449168196</v>
      </c>
      <c r="J68" s="119">
        <f>(VLOOKUP($A68,'Occupancy Raw Data'!$B$8:$BE$45,'Occupancy Raw Data'!AP$3,FALSE))/100</f>
        <v>0.74205753234750405</v>
      </c>
      <c r="K68" s="120">
        <f>(VLOOKUP($A68,'Occupancy Raw Data'!$B$8:$BE$45,'Occupancy Raw Data'!AR$3,FALSE))/100</f>
        <v>0.71580819250065997</v>
      </c>
      <c r="M68" s="121">
        <f>VLOOKUP($A68,'ADR Raw Data'!$B$6:$BE$43,'ADR Raw Data'!AG$1,FALSE)</f>
        <v>145.282085915793</v>
      </c>
      <c r="N68" s="122">
        <f>VLOOKUP($A68,'ADR Raw Data'!$B$6:$BE$43,'ADR Raw Data'!AH$1,FALSE)</f>
        <v>180.712659643965</v>
      </c>
      <c r="O68" s="122">
        <f>VLOOKUP($A68,'ADR Raw Data'!$B$6:$BE$43,'ADR Raw Data'!AI$1,FALSE)</f>
        <v>201.720345026915</v>
      </c>
      <c r="P68" s="122">
        <f>VLOOKUP($A68,'ADR Raw Data'!$B$6:$BE$43,'ADR Raw Data'!AJ$1,FALSE)</f>
        <v>195.36903574822699</v>
      </c>
      <c r="Q68" s="122">
        <f>VLOOKUP($A68,'ADR Raw Data'!$B$6:$BE$43,'ADR Raw Data'!AK$1,FALSE)</f>
        <v>159.31372537513599</v>
      </c>
      <c r="R68" s="123">
        <f>VLOOKUP($A68,'ADR Raw Data'!$B$6:$BE$43,'ADR Raw Data'!AL$1,FALSE)</f>
        <v>179.146657739777</v>
      </c>
      <c r="S68" s="122">
        <f>VLOOKUP($A68,'ADR Raw Data'!$B$6:$BE$43,'ADR Raw Data'!AN$1,FALSE)</f>
        <v>138.365555198457</v>
      </c>
      <c r="T68" s="122">
        <f>VLOOKUP($A68,'ADR Raw Data'!$B$6:$BE$43,'ADR Raw Data'!AO$1,FALSE)</f>
        <v>138.239634256812</v>
      </c>
      <c r="U68" s="123">
        <f>VLOOKUP($A68,'ADR Raw Data'!$B$6:$BE$43,'ADR Raw Data'!AP$1,FALSE)</f>
        <v>138.30063188417</v>
      </c>
      <c r="V68" s="124">
        <f>VLOOKUP($A68,'ADR Raw Data'!$B$6:$BE$43,'ADR Raw Data'!AR$1,FALSE)</f>
        <v>167.048404336874</v>
      </c>
      <c r="X68" s="121">
        <f>VLOOKUP($A68,'RevPAR Raw Data'!$B$6:$BE$43,'RevPAR Raw Data'!AG$1,FALSE)</f>
        <v>78.5322181146025</v>
      </c>
      <c r="Y68" s="122">
        <f>VLOOKUP($A68,'RevPAR Raw Data'!$B$6:$BE$43,'RevPAR Raw Data'!AH$1,FALSE)</f>
        <v>127.83082428373299</v>
      </c>
      <c r="Z68" s="122">
        <f>VLOOKUP($A68,'RevPAR Raw Data'!$B$6:$BE$43,'RevPAR Raw Data'!AI$1,FALSE)</f>
        <v>161.25859028419501</v>
      </c>
      <c r="AA68" s="122">
        <f>VLOOKUP($A68,'RevPAR Raw Data'!$B$6:$BE$43,'RevPAR Raw Data'!AJ$1,FALSE)</f>
        <v>154.369976894639</v>
      </c>
      <c r="AB68" s="122">
        <f>VLOOKUP($A68,'RevPAR Raw Data'!$B$6:$BE$43,'RevPAR Raw Data'!AK$1,FALSE)</f>
        <v>109.776653766173</v>
      </c>
      <c r="AC68" s="123">
        <f>VLOOKUP($A68,'RevPAR Raw Data'!$B$6:$BE$43,'RevPAR Raw Data'!AL$1,FALSE)</f>
        <v>126.353652668669</v>
      </c>
      <c r="AD68" s="122">
        <f>VLOOKUP($A68,'RevPAR Raw Data'!$B$6:$BE$43,'RevPAR Raw Data'!AN$1,FALSE)</f>
        <v>99.474220194085007</v>
      </c>
      <c r="AE68" s="122">
        <f>VLOOKUP($A68,'RevPAR Raw Data'!$B$6:$BE$43,'RevPAR Raw Data'!AO$1,FALSE)</f>
        <v>105.779831042051</v>
      </c>
      <c r="AF68" s="123">
        <f>VLOOKUP($A68,'RevPAR Raw Data'!$B$6:$BE$43,'RevPAR Raw Data'!AP$1,FALSE)</f>
        <v>102.627025618068</v>
      </c>
      <c r="AG68" s="124">
        <f>VLOOKUP($A68,'RevPAR Raw Data'!$B$6:$BE$43,'RevPAR Raw Data'!AR$1,FALSE)</f>
        <v>119.574616368497</v>
      </c>
    </row>
    <row r="69" spans="1:33" x14ac:dyDescent="0.25">
      <c r="A69" s="101" t="s">
        <v>122</v>
      </c>
      <c r="B69" s="89">
        <f>(VLOOKUP($A68,'Occupancy Raw Data'!$B$8:$BE$51,'Occupancy Raw Data'!AT$3,FALSE))/100</f>
        <v>-1.1490393217831501E-2</v>
      </c>
      <c r="C69" s="90">
        <f>(VLOOKUP($A68,'Occupancy Raw Data'!$B$8:$BE$51,'Occupancy Raw Data'!AU$3,FALSE))/100</f>
        <v>-2.46876944574679E-2</v>
      </c>
      <c r="D69" s="90">
        <f>(VLOOKUP($A68,'Occupancy Raw Data'!$B$8:$BE$51,'Occupancy Raw Data'!AV$3,FALSE))/100</f>
        <v>-4.0421307211450895E-2</v>
      </c>
      <c r="E69" s="90">
        <f>(VLOOKUP($A68,'Occupancy Raw Data'!$B$8:$BE$51,'Occupancy Raw Data'!AW$3,FALSE))/100</f>
        <v>-5.3991084733703502E-2</v>
      </c>
      <c r="F69" s="90">
        <f>(VLOOKUP($A68,'Occupancy Raw Data'!$B$8:$BE$51,'Occupancy Raw Data'!AX$3,FALSE))/100</f>
        <v>-7.0560708551348397E-2</v>
      </c>
      <c r="G69" s="90">
        <f>(VLOOKUP($A68,'Occupancy Raw Data'!$B$8:$BE$51,'Occupancy Raw Data'!AY$3,FALSE))/100</f>
        <v>-4.2172326760409301E-2</v>
      </c>
      <c r="H69" s="91">
        <f>(VLOOKUP($A68,'Occupancy Raw Data'!$B$8:$BE$51,'Occupancy Raw Data'!BA$3,FALSE))/100</f>
        <v>-2.0878421683277703E-2</v>
      </c>
      <c r="I69" s="91">
        <f>(VLOOKUP($A68,'Occupancy Raw Data'!$B$8:$BE$51,'Occupancy Raw Data'!BB$3,FALSE))/100</f>
        <v>4.4450207320604999E-2</v>
      </c>
      <c r="J69" s="90">
        <f>(VLOOKUP($A68,'Occupancy Raw Data'!$B$8:$BE$51,'Occupancy Raw Data'!BC$3,FALSE))/100</f>
        <v>1.1749663830505399E-2</v>
      </c>
      <c r="K69" s="92">
        <f>(VLOOKUP($A68,'Occupancy Raw Data'!$B$8:$BE$51,'Occupancy Raw Data'!BE$3,FALSE))/100</f>
        <v>-2.6809771574506699E-2</v>
      </c>
      <c r="M69" s="89">
        <f>(VLOOKUP($A68,'ADR Raw Data'!$B$6:$BE$49,'ADR Raw Data'!AT$1,FALSE))/100</f>
        <v>1.77066018784039E-3</v>
      </c>
      <c r="N69" s="90">
        <f>(VLOOKUP($A68,'ADR Raw Data'!$B$6:$BE$49,'ADR Raw Data'!AU$1,FALSE))/100</f>
        <v>2.52641626330346E-2</v>
      </c>
      <c r="O69" s="90">
        <f>(VLOOKUP($A68,'ADR Raw Data'!$B$6:$BE$49,'ADR Raw Data'!AV$1,FALSE))/100</f>
        <v>4.8744504830937799E-2</v>
      </c>
      <c r="P69" s="90">
        <f>(VLOOKUP($A68,'ADR Raw Data'!$B$6:$BE$49,'ADR Raw Data'!AW$1,FALSE))/100</f>
        <v>2.3964609742646997E-2</v>
      </c>
      <c r="Q69" s="90">
        <f>(VLOOKUP($A68,'ADR Raw Data'!$B$6:$BE$49,'ADR Raw Data'!AX$1,FALSE))/100</f>
        <v>-3.7695711323154198E-2</v>
      </c>
      <c r="R69" s="90">
        <f>(VLOOKUP($A68,'ADR Raw Data'!$B$6:$BE$49,'ADR Raw Data'!AY$1,FALSE))/100</f>
        <v>1.5556799429588099E-2</v>
      </c>
      <c r="S69" s="91">
        <f>(VLOOKUP($A68,'ADR Raw Data'!$B$6:$BE$49,'ADR Raw Data'!BA$1,FALSE))/100</f>
        <v>-1.4843469006895401E-2</v>
      </c>
      <c r="T69" s="91">
        <f>(VLOOKUP($A68,'ADR Raw Data'!$B$6:$BE$49,'ADR Raw Data'!BB$1,FALSE))/100</f>
        <v>4.5543391817419298E-3</v>
      </c>
      <c r="U69" s="90">
        <f>(VLOOKUP($A68,'ADR Raw Data'!$B$6:$BE$49,'ADR Raw Data'!BC$1,FALSE))/100</f>
        <v>-5.2689111384029699E-3</v>
      </c>
      <c r="V69" s="92">
        <f>(VLOOKUP($A68,'ADR Raw Data'!$B$6:$BE$49,'ADR Raw Data'!BE$1,FALSE))/100</f>
        <v>7.7983261079108204E-3</v>
      </c>
      <c r="X69" s="89">
        <f>(VLOOKUP($A68,'RevPAR Raw Data'!$B$6:$BE$49,'RevPAR Raw Data'!AT$1,FALSE))/100</f>
        <v>-9.7400786118046201E-3</v>
      </c>
      <c r="Y69" s="90">
        <f>(VLOOKUP($A68,'RevPAR Raw Data'!$B$6:$BE$49,'RevPAR Raw Data'!AU$1,FALSE))/100</f>
        <v>-4.7245752241370606E-5</v>
      </c>
      <c r="Z69" s="90">
        <f>(VLOOKUP($A68,'RevPAR Raw Data'!$B$6:$BE$49,'RevPAR Raw Data'!AV$1,FALSE))/100</f>
        <v>6.3528810148455097E-3</v>
      </c>
      <c r="AA69" s="90">
        <f>(VLOOKUP($A68,'RevPAR Raw Data'!$B$6:$BE$49,'RevPAR Raw Data'!AW$1,FALSE))/100</f>
        <v>-3.1320350266281799E-2</v>
      </c>
      <c r="AB69" s="90">
        <f>(VLOOKUP($A68,'RevPAR Raw Data'!$B$6:$BE$49,'RevPAR Raw Data'!AX$1,FALSE))/100</f>
        <v>-0.105596583774193</v>
      </c>
      <c r="AC69" s="90">
        <f>(VLOOKUP($A68,'RevPAR Raw Data'!$B$6:$BE$49,'RevPAR Raw Data'!AY$1,FALSE))/100</f>
        <v>-2.7271593759711901E-2</v>
      </c>
      <c r="AD69" s="91">
        <f>(VLOOKUP($A68,'RevPAR Raw Data'!$B$6:$BE$49,'RevPAR Raw Data'!BA$1,FALSE))/100</f>
        <v>-3.5411982485004503E-2</v>
      </c>
      <c r="AE69" s="91">
        <f>(VLOOKUP($A68,'RevPAR Raw Data'!$B$6:$BE$49,'RevPAR Raw Data'!BB$1,FALSE))/100</f>
        <v>4.9206987823183695E-2</v>
      </c>
      <c r="AF69" s="90">
        <f>(VLOOKUP($A68,'RevPAR Raw Data'!$B$6:$BE$49,'RevPAR Raw Data'!BC$1,FALSE))/100</f>
        <v>6.4188447574733895E-3</v>
      </c>
      <c r="AG69" s="92">
        <f>(VLOOKUP($A68,'RevPAR Raw Data'!$B$6:$BE$49,'RevPAR Raw Data'!BE$1,FALSE))/100</f>
        <v>-1.92205168082125E-2</v>
      </c>
    </row>
    <row r="70" spans="1:33" x14ac:dyDescent="0.25">
      <c r="A70" s="139"/>
      <c r="B70" s="117"/>
      <c r="C70" s="118"/>
      <c r="D70" s="118"/>
      <c r="E70" s="118"/>
      <c r="F70" s="118"/>
      <c r="G70" s="119"/>
      <c r="H70" s="99"/>
      <c r="I70" s="99"/>
      <c r="J70" s="119"/>
      <c r="K70" s="120"/>
      <c r="M70" s="121"/>
      <c r="N70" s="122"/>
      <c r="O70" s="122"/>
      <c r="P70" s="122"/>
      <c r="Q70" s="122"/>
      <c r="R70" s="123"/>
      <c r="S70" s="122"/>
      <c r="T70" s="122"/>
      <c r="U70" s="123"/>
      <c r="V70" s="124"/>
      <c r="X70" s="121"/>
      <c r="Y70" s="122"/>
      <c r="Z70" s="122"/>
      <c r="AA70" s="122"/>
      <c r="AB70" s="122"/>
      <c r="AC70" s="123"/>
      <c r="AD70" s="122"/>
      <c r="AE70" s="122"/>
      <c r="AF70" s="123"/>
      <c r="AG70" s="124"/>
    </row>
    <row r="71" spans="1:33" x14ac:dyDescent="0.25">
      <c r="A71" s="116" t="s">
        <v>24</v>
      </c>
      <c r="B71" s="117">
        <f>(VLOOKUP($A71,'Occupancy Raw Data'!$B$8:$BE$45,'Occupancy Raw Data'!AG$3,FALSE))/100</f>
        <v>0.50973813420621905</v>
      </c>
      <c r="C71" s="118">
        <f>(VLOOKUP($A71,'Occupancy Raw Data'!$B$8:$BE$45,'Occupancy Raw Data'!AH$3,FALSE))/100</f>
        <v>0.64922258592471294</v>
      </c>
      <c r="D71" s="118">
        <f>(VLOOKUP($A71,'Occupancy Raw Data'!$B$8:$BE$45,'Occupancy Raw Data'!AI$3,FALSE))/100</f>
        <v>0.71935351882160303</v>
      </c>
      <c r="E71" s="118">
        <f>(VLOOKUP($A71,'Occupancy Raw Data'!$B$8:$BE$45,'Occupancy Raw Data'!AJ$3,FALSE))/100</f>
        <v>0.72978723404255308</v>
      </c>
      <c r="F71" s="118">
        <f>(VLOOKUP($A71,'Occupancy Raw Data'!$B$8:$BE$45,'Occupancy Raw Data'!AK$3,FALSE))/100</f>
        <v>0.65392798690671006</v>
      </c>
      <c r="G71" s="119">
        <f>(VLOOKUP($A71,'Occupancy Raw Data'!$B$8:$BE$45,'Occupancy Raw Data'!AL$3,FALSE))/100</f>
        <v>0.65240589198036003</v>
      </c>
      <c r="H71" s="99">
        <f>(VLOOKUP($A71,'Occupancy Raw Data'!$B$8:$BE$45,'Occupancy Raw Data'!AN$3,FALSE))/100</f>
        <v>0.67913256955810097</v>
      </c>
      <c r="I71" s="99">
        <f>(VLOOKUP($A71,'Occupancy Raw Data'!$B$8:$BE$45,'Occupancy Raw Data'!AO$3,FALSE))/100</f>
        <v>0.70126841243862503</v>
      </c>
      <c r="J71" s="119">
        <f>(VLOOKUP($A71,'Occupancy Raw Data'!$B$8:$BE$45,'Occupancy Raw Data'!AP$3,FALSE))/100</f>
        <v>0.690200490998363</v>
      </c>
      <c r="K71" s="120">
        <f>(VLOOKUP($A71,'Occupancy Raw Data'!$B$8:$BE$45,'Occupancy Raw Data'!AR$3,FALSE))/100</f>
        <v>0.66320434884264601</v>
      </c>
      <c r="M71" s="121">
        <f>VLOOKUP($A71,'ADR Raw Data'!$B$6:$BE$43,'ADR Raw Data'!AG$1,FALSE)</f>
        <v>139.96433536683199</v>
      </c>
      <c r="N71" s="122">
        <f>VLOOKUP($A71,'ADR Raw Data'!$B$6:$BE$43,'ADR Raw Data'!AH$1,FALSE)</f>
        <v>154.20810298102899</v>
      </c>
      <c r="O71" s="122">
        <f>VLOOKUP($A71,'ADR Raw Data'!$B$6:$BE$43,'ADR Raw Data'!AI$1,FALSE)</f>
        <v>156.22035777259501</v>
      </c>
      <c r="P71" s="122">
        <f>VLOOKUP($A71,'ADR Raw Data'!$B$6:$BE$43,'ADR Raw Data'!AJ$1,FALSE)</f>
        <v>153.692340771473</v>
      </c>
      <c r="Q71" s="122">
        <f>VLOOKUP($A71,'ADR Raw Data'!$B$6:$BE$43,'ADR Raw Data'!AK$1,FALSE)</f>
        <v>148.02158177950099</v>
      </c>
      <c r="R71" s="123">
        <f>VLOOKUP($A71,'ADR Raw Data'!$B$6:$BE$43,'ADR Raw Data'!AL$1,FALSE)</f>
        <v>151.070484170387</v>
      </c>
      <c r="S71" s="122">
        <f>VLOOKUP($A71,'ADR Raw Data'!$B$6:$BE$43,'ADR Raw Data'!AN$1,FALSE)</f>
        <v>158.01080913363</v>
      </c>
      <c r="T71" s="122">
        <f>VLOOKUP($A71,'ADR Raw Data'!$B$6:$BE$43,'ADR Raw Data'!AO$1,FALSE)</f>
        <v>159.1944979287</v>
      </c>
      <c r="U71" s="123">
        <f>VLOOKUP($A71,'ADR Raw Data'!$B$6:$BE$43,'ADR Raw Data'!AP$1,FALSE)</f>
        <v>158.61214423333399</v>
      </c>
      <c r="V71" s="124">
        <f>VLOOKUP($A71,'ADR Raw Data'!$B$6:$BE$43,'ADR Raw Data'!AR$1,FALSE)</f>
        <v>153.312955024193</v>
      </c>
      <c r="X71" s="121">
        <f>VLOOKUP($A71,'RevPAR Raw Data'!$B$6:$BE$43,'RevPAR Raw Data'!AG$1,FALSE)</f>
        <v>71.345159165302704</v>
      </c>
      <c r="Y71" s="122">
        <f>VLOOKUP($A71,'RevPAR Raw Data'!$B$6:$BE$43,'RevPAR Raw Data'!AH$1,FALSE)</f>
        <v>100.115383387888</v>
      </c>
      <c r="Z71" s="122">
        <f>VLOOKUP($A71,'RevPAR Raw Data'!$B$6:$BE$43,'RevPAR Raw Data'!AI$1,FALSE)</f>
        <v>112.37766407528601</v>
      </c>
      <c r="AA71" s="122">
        <f>VLOOKUP($A71,'RevPAR Raw Data'!$B$6:$BE$43,'RevPAR Raw Data'!AJ$1,FALSE)</f>
        <v>112.162708265139</v>
      </c>
      <c r="AB71" s="122">
        <f>VLOOKUP($A71,'RevPAR Raw Data'!$B$6:$BE$43,'RevPAR Raw Data'!AK$1,FALSE)</f>
        <v>96.795454991816598</v>
      </c>
      <c r="AC71" s="123">
        <f>VLOOKUP($A71,'RevPAR Raw Data'!$B$6:$BE$43,'RevPAR Raw Data'!AL$1,FALSE)</f>
        <v>98.559273977086704</v>
      </c>
      <c r="AD71" s="122">
        <f>VLOOKUP($A71,'RevPAR Raw Data'!$B$6:$BE$43,'RevPAR Raw Data'!AN$1,FALSE)</f>
        <v>107.310286824877</v>
      </c>
      <c r="AE71" s="122">
        <f>VLOOKUP($A71,'RevPAR Raw Data'!$B$6:$BE$43,'RevPAR Raw Data'!AO$1,FALSE)</f>
        <v>111.638072831423</v>
      </c>
      <c r="AF71" s="123">
        <f>VLOOKUP($A71,'RevPAR Raw Data'!$B$6:$BE$43,'RevPAR Raw Data'!AP$1,FALSE)</f>
        <v>109.47417982815</v>
      </c>
      <c r="AG71" s="124">
        <f>VLOOKUP($A71,'RevPAR Raw Data'!$B$6:$BE$43,'RevPAR Raw Data'!AR$1,FALSE)</f>
        <v>101.67781850596199</v>
      </c>
    </row>
    <row r="72" spans="1:33" x14ac:dyDescent="0.25">
      <c r="A72" s="101" t="s">
        <v>122</v>
      </c>
      <c r="B72" s="89">
        <f>(VLOOKUP($A71,'Occupancy Raw Data'!$B$8:$BE$51,'Occupancy Raw Data'!AT$3,FALSE))/100</f>
        <v>3.5545663716765999E-2</v>
      </c>
      <c r="C72" s="90">
        <f>(VLOOKUP($A71,'Occupancy Raw Data'!$B$8:$BE$51,'Occupancy Raw Data'!AU$3,FALSE))/100</f>
        <v>-1.3088169090298201E-2</v>
      </c>
      <c r="D72" s="90">
        <f>(VLOOKUP($A71,'Occupancy Raw Data'!$B$8:$BE$51,'Occupancy Raw Data'!AV$3,FALSE))/100</f>
        <v>-8.1346301293109807E-3</v>
      </c>
      <c r="E72" s="90">
        <f>(VLOOKUP($A71,'Occupancy Raw Data'!$B$8:$BE$51,'Occupancy Raw Data'!AW$3,FALSE))/100</f>
        <v>-1.5316007094934001E-2</v>
      </c>
      <c r="F72" s="90">
        <f>(VLOOKUP($A71,'Occupancy Raw Data'!$B$8:$BE$51,'Occupancy Raw Data'!AX$3,FALSE))/100</f>
        <v>9.4168269901362799E-3</v>
      </c>
      <c r="G72" s="90">
        <f>(VLOOKUP($A71,'Occupancy Raw Data'!$B$8:$BE$51,'Occupancy Raw Data'!AY$3,FALSE))/100</f>
        <v>-6.9333699365384195E-4</v>
      </c>
      <c r="H72" s="91">
        <f>(VLOOKUP($A71,'Occupancy Raw Data'!$B$8:$BE$51,'Occupancy Raw Data'!BA$3,FALSE))/100</f>
        <v>-7.1284559200722993E-3</v>
      </c>
      <c r="I72" s="91">
        <f>(VLOOKUP($A71,'Occupancy Raw Data'!$B$8:$BE$51,'Occupancy Raw Data'!BB$3,FALSE))/100</f>
        <v>-7.4180172361681899E-3</v>
      </c>
      <c r="J72" s="90">
        <f>(VLOOKUP($A71,'Occupancy Raw Data'!$B$8:$BE$51,'Occupancy Raw Data'!BC$3,FALSE))/100</f>
        <v>-7.2755793622553497E-3</v>
      </c>
      <c r="K72" s="92">
        <f>(VLOOKUP($A71,'Occupancy Raw Data'!$B$8:$BE$51,'Occupancy Raw Data'!BE$3,FALSE))/100</f>
        <v>-2.65963082447007E-3</v>
      </c>
      <c r="M72" s="89">
        <f>(VLOOKUP($A71,'ADR Raw Data'!$B$6:$BE$49,'ADR Raw Data'!AT$1,FALSE))/100</f>
        <v>5.3360888664225004E-2</v>
      </c>
      <c r="N72" s="90">
        <f>(VLOOKUP($A71,'ADR Raw Data'!$B$6:$BE$49,'ADR Raw Data'!AU$1,FALSE))/100</f>
        <v>4.2494559510190301E-2</v>
      </c>
      <c r="O72" s="90">
        <f>(VLOOKUP($A71,'ADR Raw Data'!$B$6:$BE$49,'ADR Raw Data'!AV$1,FALSE))/100</f>
        <v>-5.0983256617735794E-3</v>
      </c>
      <c r="P72" s="90">
        <f>(VLOOKUP($A71,'ADR Raw Data'!$B$6:$BE$49,'ADR Raw Data'!AW$1,FALSE))/100</f>
        <v>-1.99483497782297E-2</v>
      </c>
      <c r="Q72" s="90">
        <f>(VLOOKUP($A71,'ADR Raw Data'!$B$6:$BE$49,'ADR Raw Data'!AX$1,FALSE))/100</f>
        <v>-8.1329376941881304E-3</v>
      </c>
      <c r="R72" s="90">
        <f>(VLOOKUP($A71,'ADR Raw Data'!$B$6:$BE$49,'ADR Raw Data'!AY$1,FALSE))/100</f>
        <v>7.4355940059818802E-3</v>
      </c>
      <c r="S72" s="91">
        <f>(VLOOKUP($A71,'ADR Raw Data'!$B$6:$BE$49,'ADR Raw Data'!BA$1,FALSE))/100</f>
        <v>2.6152069524094199E-2</v>
      </c>
      <c r="T72" s="91">
        <f>(VLOOKUP($A71,'ADR Raw Data'!$B$6:$BE$49,'ADR Raw Data'!BB$1,FALSE))/100</f>
        <v>1.7533881746550899E-2</v>
      </c>
      <c r="U72" s="90">
        <f>(VLOOKUP($A71,'ADR Raw Data'!$B$6:$BE$49,'ADR Raw Data'!BC$1,FALSE))/100</f>
        <v>2.17384543300706E-2</v>
      </c>
      <c r="V72" s="92">
        <f>(VLOOKUP($A71,'ADR Raw Data'!$B$6:$BE$49,'ADR Raw Data'!BE$1,FALSE))/100</f>
        <v>1.1743878119751201E-2</v>
      </c>
      <c r="X72" s="89">
        <f>(VLOOKUP($A71,'RevPAR Raw Data'!$B$6:$BE$49,'RevPAR Raw Data'!AT$1,FALSE))/100</f>
        <v>9.0803300585077504E-2</v>
      </c>
      <c r="Y72" s="90">
        <f>(VLOOKUP($A71,'RevPAR Raw Data'!$B$6:$BE$49,'RevPAR Raw Data'!AU$1,FALSE))/100</f>
        <v>2.8850214439605001E-2</v>
      </c>
      <c r="Z72" s="90">
        <f>(VLOOKUP($A71,'RevPAR Raw Data'!$B$6:$BE$49,'RevPAR Raw Data'!AV$1,FALSE))/100</f>
        <v>-1.3191482797547201E-2</v>
      </c>
      <c r="AA72" s="90">
        <f>(VLOOKUP($A71,'RevPAR Raw Data'!$B$6:$BE$49,'RevPAR Raw Data'!AW$1,FALSE))/100</f>
        <v>-3.4958827806428096E-2</v>
      </c>
      <c r="AB72" s="90">
        <f>(VLOOKUP($A71,'RevPAR Raw Data'!$B$6:$BE$49,'RevPAR Raw Data'!AX$1,FALSE))/100</f>
        <v>1.20730282876042E-3</v>
      </c>
      <c r="AC72" s="90">
        <f>(VLOOKUP($A71,'RevPAR Raw Data'!$B$6:$BE$49,'RevPAR Raw Data'!AY$1,FALSE))/100</f>
        <v>6.7371016399338998E-3</v>
      </c>
      <c r="AD72" s="91">
        <f>(VLOOKUP($A71,'RevPAR Raw Data'!$B$6:$BE$49,'RevPAR Raw Data'!BA$1,FALSE))/100</f>
        <v>1.8837189729200801E-2</v>
      </c>
      <c r="AE72" s="91">
        <f>(VLOOKUP($A71,'RevPAR Raw Data'!$B$6:$BE$49,'RevPAR Raw Data'!BB$1,FALSE))/100</f>
        <v>9.9857978733698897E-3</v>
      </c>
      <c r="AF72" s="90">
        <f>(VLOOKUP($A71,'RevPAR Raw Data'!$B$6:$BE$49,'RevPAR Raw Data'!BC$1,FALSE))/100</f>
        <v>1.43047151181241E-2</v>
      </c>
      <c r="AG72" s="92">
        <f>(VLOOKUP($A71,'RevPAR Raw Data'!$B$6:$BE$49,'RevPAR Raw Data'!BE$1,FALSE))/100</f>
        <v>9.05301291503504E-3</v>
      </c>
    </row>
    <row r="73" spans="1:33" x14ac:dyDescent="0.25">
      <c r="A73" s="139"/>
      <c r="B73" s="117"/>
      <c r="C73" s="118"/>
      <c r="D73" s="118"/>
      <c r="E73" s="118"/>
      <c r="F73" s="118"/>
      <c r="G73" s="119"/>
      <c r="H73" s="99"/>
      <c r="I73" s="99"/>
      <c r="J73" s="119"/>
      <c r="K73" s="120"/>
      <c r="M73" s="121"/>
      <c r="N73" s="122"/>
      <c r="O73" s="122"/>
      <c r="P73" s="122"/>
      <c r="Q73" s="122"/>
      <c r="R73" s="123"/>
      <c r="S73" s="122"/>
      <c r="T73" s="122"/>
      <c r="U73" s="123"/>
      <c r="V73" s="124"/>
      <c r="X73" s="121"/>
      <c r="Y73" s="122"/>
      <c r="Z73" s="122"/>
      <c r="AA73" s="122"/>
      <c r="AB73" s="122"/>
      <c r="AC73" s="123"/>
      <c r="AD73" s="122"/>
      <c r="AE73" s="122"/>
      <c r="AF73" s="123"/>
      <c r="AG73" s="124"/>
    </row>
    <row r="74" spans="1:33" x14ac:dyDescent="0.25">
      <c r="A74" s="116" t="s">
        <v>27</v>
      </c>
      <c r="B74" s="117">
        <f>(VLOOKUP($A74,'Occupancy Raw Data'!$B$8:$BE$45,'Occupancy Raw Data'!AG$3,FALSE))/100</f>
        <v>0.528347239874012</v>
      </c>
      <c r="C74" s="118">
        <f>(VLOOKUP($A74,'Occupancy Raw Data'!$B$8:$BE$45,'Occupancy Raw Data'!AH$3,FALSE))/100</f>
        <v>0.59846935956235792</v>
      </c>
      <c r="D74" s="118">
        <f>(VLOOKUP($A74,'Occupancy Raw Data'!$B$8:$BE$45,'Occupancy Raw Data'!AI$3,FALSE))/100</f>
        <v>0.64608837427805499</v>
      </c>
      <c r="E74" s="118">
        <f>(VLOOKUP($A74,'Occupancy Raw Data'!$B$8:$BE$45,'Occupancy Raw Data'!AJ$3,FALSE))/100</f>
        <v>0.66479675021416496</v>
      </c>
      <c r="F74" s="118">
        <f>(VLOOKUP($A74,'Occupancy Raw Data'!$B$8:$BE$45,'Occupancy Raw Data'!AK$3,FALSE))/100</f>
        <v>0.64625417967778409</v>
      </c>
      <c r="G74" s="119">
        <f>(VLOOKUP($A74,'Occupancy Raw Data'!$B$8:$BE$45,'Occupancy Raw Data'!AL$3,FALSE))/100</f>
        <v>0.61678705049489002</v>
      </c>
      <c r="H74" s="99">
        <f>(VLOOKUP($A74,'Occupancy Raw Data'!$B$8:$BE$45,'Occupancy Raw Data'!AN$3,FALSE))/100</f>
        <v>0.73570619283167904</v>
      </c>
      <c r="I74" s="99">
        <f>(VLOOKUP($A74,'Occupancy Raw Data'!$B$8:$BE$45,'Occupancy Raw Data'!AO$3,FALSE))/100</f>
        <v>0.73891176389310997</v>
      </c>
      <c r="J74" s="119">
        <f>(VLOOKUP($A74,'Occupancy Raw Data'!$B$8:$BE$45,'Occupancy Raw Data'!AP$3,FALSE))/100</f>
        <v>0.73730897836239506</v>
      </c>
      <c r="K74" s="120">
        <f>(VLOOKUP($A74,'Occupancy Raw Data'!$B$8:$BE$45,'Occupancy Raw Data'!AR$3,FALSE))/100</f>
        <v>0.65121998397303005</v>
      </c>
      <c r="M74" s="121">
        <f>VLOOKUP($A74,'ADR Raw Data'!$B$6:$BE$43,'ADR Raw Data'!AG$1,FALSE)</f>
        <v>95.685729749516199</v>
      </c>
      <c r="N74" s="122">
        <f>VLOOKUP($A74,'ADR Raw Data'!$B$6:$BE$43,'ADR Raw Data'!AH$1,FALSE)</f>
        <v>98.895706107751195</v>
      </c>
      <c r="O74" s="122">
        <f>VLOOKUP($A74,'ADR Raw Data'!$B$6:$BE$43,'ADR Raw Data'!AI$1,FALSE)</f>
        <v>101.809659538066</v>
      </c>
      <c r="P74" s="122">
        <f>VLOOKUP($A74,'ADR Raw Data'!$B$6:$BE$43,'ADR Raw Data'!AJ$1,FALSE)</f>
        <v>102.34233071455201</v>
      </c>
      <c r="Q74" s="122">
        <f>VLOOKUP($A74,'ADR Raw Data'!$B$6:$BE$43,'ADR Raw Data'!AK$1,FALSE)</f>
        <v>101.803970324125</v>
      </c>
      <c r="R74" s="123">
        <f>VLOOKUP($A74,'ADR Raw Data'!$B$6:$BE$43,'ADR Raw Data'!AL$1,FALSE)</f>
        <v>100.30844875321399</v>
      </c>
      <c r="S74" s="122">
        <f>VLOOKUP($A74,'ADR Raw Data'!$B$6:$BE$43,'ADR Raw Data'!AN$1,FALSE)</f>
        <v>114.291648198925</v>
      </c>
      <c r="T74" s="122">
        <f>VLOOKUP($A74,'ADR Raw Data'!$B$6:$BE$43,'ADR Raw Data'!AO$1,FALSE)</f>
        <v>114.475483002356</v>
      </c>
      <c r="U74" s="123">
        <f>VLOOKUP($A74,'ADR Raw Data'!$B$6:$BE$43,'ADR Raw Data'!AP$1,FALSE)</f>
        <v>114.38376541359</v>
      </c>
      <c r="V74" s="124">
        <f>VLOOKUP($A74,'ADR Raw Data'!$B$6:$BE$43,'ADR Raw Data'!AR$1,FALSE)</f>
        <v>104.86134685910601</v>
      </c>
      <c r="X74" s="121">
        <f>VLOOKUP($A74,'RevPAR Raw Data'!$B$6:$BE$43,'RevPAR Raw Data'!AG$1,FALSE)</f>
        <v>50.555291208487503</v>
      </c>
      <c r="Y74" s="122">
        <f>VLOOKUP($A74,'RevPAR Raw Data'!$B$6:$BE$43,'RevPAR Raw Data'!AH$1,FALSE)</f>
        <v>59.186049897773103</v>
      </c>
      <c r="Z74" s="122">
        <f>VLOOKUP($A74,'RevPAR Raw Data'!$B$6:$BE$43,'RevPAR Raw Data'!AI$1,FALSE)</f>
        <v>65.7780374167518</v>
      </c>
      <c r="AA74" s="122">
        <f>VLOOKUP($A74,'RevPAR Raw Data'!$B$6:$BE$43,'RevPAR Raw Data'!AJ$1,FALSE)</f>
        <v>68.036848868378101</v>
      </c>
      <c r="AB74" s="122">
        <f>VLOOKUP($A74,'RevPAR Raw Data'!$B$6:$BE$43,'RevPAR Raw Data'!AK$1,FALSE)</f>
        <v>65.791241329759302</v>
      </c>
      <c r="AC74" s="123">
        <f>VLOOKUP($A74,'RevPAR Raw Data'!$B$6:$BE$43,'RevPAR Raw Data'!AL$1,FALSE)</f>
        <v>61.868952246212999</v>
      </c>
      <c r="AD74" s="122">
        <f>VLOOKUP($A74,'RevPAR Raw Data'!$B$6:$BE$43,'RevPAR Raw Data'!AN$1,FALSE)</f>
        <v>84.085073368889297</v>
      </c>
      <c r="AE74" s="122">
        <f>VLOOKUP($A74,'RevPAR Raw Data'!$B$6:$BE$43,'RevPAR Raw Data'!AO$1,FALSE)</f>
        <v>84.587281067786705</v>
      </c>
      <c r="AF74" s="123">
        <f>VLOOKUP($A74,'RevPAR Raw Data'!$B$6:$BE$43,'RevPAR Raw Data'!AP$1,FALSE)</f>
        <v>84.336177218337994</v>
      </c>
      <c r="AG74" s="124">
        <f>VLOOKUP($A74,'RevPAR Raw Data'!$B$6:$BE$43,'RevPAR Raw Data'!AR$1,FALSE)</f>
        <v>68.287804620977894</v>
      </c>
    </row>
    <row r="75" spans="1:33" x14ac:dyDescent="0.25">
      <c r="A75" s="101" t="s">
        <v>122</v>
      </c>
      <c r="B75" s="89">
        <f>(VLOOKUP($A74,'Occupancy Raw Data'!$B$8:$BE$51,'Occupancy Raw Data'!AT$3,FALSE))/100</f>
        <v>-1.88851471090517E-3</v>
      </c>
      <c r="C75" s="90">
        <f>(VLOOKUP($A74,'Occupancy Raw Data'!$B$8:$BE$51,'Occupancy Raw Data'!AU$3,FALSE))/100</f>
        <v>-3.3859574606752998E-2</v>
      </c>
      <c r="D75" s="90">
        <f>(VLOOKUP($A74,'Occupancy Raw Data'!$B$8:$BE$51,'Occupancy Raw Data'!AV$3,FALSE))/100</f>
        <v>-4.7887680265689306E-2</v>
      </c>
      <c r="E75" s="90">
        <f>(VLOOKUP($A74,'Occupancy Raw Data'!$B$8:$BE$51,'Occupancy Raw Data'!AW$3,FALSE))/100</f>
        <v>-5.2355469116272604E-2</v>
      </c>
      <c r="F75" s="90">
        <f>(VLOOKUP($A74,'Occupancy Raw Data'!$B$8:$BE$51,'Occupancy Raw Data'!AX$3,FALSE))/100</f>
        <v>-4.0948167895601906E-2</v>
      </c>
      <c r="G75" s="90">
        <f>(VLOOKUP($A74,'Occupancy Raw Data'!$B$8:$BE$51,'Occupancy Raw Data'!AY$3,FALSE))/100</f>
        <v>-3.7096823036432802E-2</v>
      </c>
      <c r="H75" s="91">
        <f>(VLOOKUP($A74,'Occupancy Raw Data'!$B$8:$BE$51,'Occupancy Raw Data'!BA$3,FALSE))/100</f>
        <v>-1.8899492238276599E-3</v>
      </c>
      <c r="I75" s="91">
        <f>(VLOOKUP($A74,'Occupancy Raw Data'!$B$8:$BE$51,'Occupancy Raw Data'!BB$3,FALSE))/100</f>
        <v>-2.7810839039657999E-3</v>
      </c>
      <c r="J75" s="90">
        <f>(VLOOKUP($A74,'Occupancy Raw Data'!$B$8:$BE$51,'Occupancy Raw Data'!BC$3,FALSE))/100</f>
        <v>-2.33668414612227E-3</v>
      </c>
      <c r="K75" s="92">
        <f>(VLOOKUP($A74,'Occupancy Raw Data'!$B$8:$BE$51,'Occupancy Raw Data'!BE$3,FALSE))/100</f>
        <v>-2.6123388553689102E-2</v>
      </c>
      <c r="M75" s="89">
        <f>(VLOOKUP($A74,'ADR Raw Data'!$B$6:$BE$49,'ADR Raw Data'!AT$1,FALSE))/100</f>
        <v>7.7670131587188598E-3</v>
      </c>
      <c r="N75" s="90">
        <f>(VLOOKUP($A74,'ADR Raw Data'!$B$6:$BE$49,'ADR Raw Data'!AU$1,FALSE))/100</f>
        <v>-7.8254511005588102E-3</v>
      </c>
      <c r="O75" s="90">
        <f>(VLOOKUP($A74,'ADR Raw Data'!$B$6:$BE$49,'ADR Raw Data'!AV$1,FALSE))/100</f>
        <v>-8.7790659490322494E-3</v>
      </c>
      <c r="P75" s="90">
        <f>(VLOOKUP($A74,'ADR Raw Data'!$B$6:$BE$49,'ADR Raw Data'!AW$1,FALSE))/100</f>
        <v>-1.1907414923630599E-2</v>
      </c>
      <c r="Q75" s="90">
        <f>(VLOOKUP($A74,'ADR Raw Data'!$B$6:$BE$49,'ADR Raw Data'!AX$1,FALSE))/100</f>
        <v>-2.7317147282413102E-3</v>
      </c>
      <c r="R75" s="90">
        <f>(VLOOKUP($A74,'ADR Raw Data'!$B$6:$BE$49,'ADR Raw Data'!AY$1,FALSE))/100</f>
        <v>-5.8453392919728502E-3</v>
      </c>
      <c r="S75" s="91">
        <f>(VLOOKUP($A74,'ADR Raw Data'!$B$6:$BE$49,'ADR Raw Data'!BA$1,FALSE))/100</f>
        <v>1.5864012419941301E-2</v>
      </c>
      <c r="T75" s="91">
        <f>(VLOOKUP($A74,'ADR Raw Data'!$B$6:$BE$49,'ADR Raw Data'!BB$1,FALSE))/100</f>
        <v>7.6857869607230697E-3</v>
      </c>
      <c r="U75" s="90">
        <f>(VLOOKUP($A74,'ADR Raw Data'!$B$6:$BE$49,'ADR Raw Data'!BC$1,FALSE))/100</f>
        <v>1.1744009551638498E-2</v>
      </c>
      <c r="V75" s="92">
        <f>(VLOOKUP($A74,'ADR Raw Data'!$B$6:$BE$49,'ADR Raw Data'!BE$1,FALSE))/100</f>
        <v>1.1841039074315899E-3</v>
      </c>
      <c r="X75" s="89">
        <f>(VLOOKUP($A74,'RevPAR Raw Data'!$B$6:$BE$49,'RevPAR Raw Data'!AT$1,FALSE))/100</f>
        <v>5.86383032920365E-3</v>
      </c>
      <c r="Y75" s="90">
        <f>(VLOOKUP($A74,'RevPAR Raw Data'!$B$6:$BE$49,'RevPAR Raw Data'!AU$1,FALSE))/100</f>
        <v>-4.1420059261940895E-2</v>
      </c>
      <c r="Z75" s="90">
        <f>(VLOOKUP($A74,'RevPAR Raw Data'!$B$6:$BE$49,'RevPAR Raw Data'!AV$1,FALSE))/100</f>
        <v>-5.6246337111522902E-2</v>
      </c>
      <c r="AA75" s="90">
        <f>(VLOOKUP($A74,'RevPAR Raw Data'!$B$6:$BE$49,'RevPAR Raw Data'!AW$1,FALSE))/100</f>
        <v>-6.3639465745614507E-2</v>
      </c>
      <c r="AB75" s="90">
        <f>(VLOOKUP($A74,'RevPAR Raw Data'!$B$6:$BE$49,'RevPAR Raw Data'!AX$1,FALSE))/100</f>
        <v>-4.3568023910508298E-2</v>
      </c>
      <c r="AC75" s="90">
        <f>(VLOOKUP($A74,'RevPAR Raw Data'!$B$6:$BE$49,'RevPAR Raw Data'!AY$1,FALSE))/100</f>
        <v>-4.2725318811103398E-2</v>
      </c>
      <c r="AD75" s="91">
        <f>(VLOOKUP($A74,'RevPAR Raw Data'!$B$6:$BE$49,'RevPAR Raw Data'!BA$1,FALSE))/100</f>
        <v>1.39440810181537E-2</v>
      </c>
      <c r="AE75" s="91">
        <f>(VLOOKUP($A74,'RevPAR Raw Data'!$B$6:$BE$49,'RevPAR Raw Data'!BB$1,FALSE))/100</f>
        <v>4.8833282383514897E-3</v>
      </c>
      <c r="AF75" s="90">
        <f>(VLOOKUP($A74,'RevPAR Raw Data'!$B$6:$BE$49,'RevPAR Raw Data'!BC$1,FALSE))/100</f>
        <v>9.3798833645851003E-3</v>
      </c>
      <c r="AG75" s="92">
        <f>(VLOOKUP($A74,'RevPAR Raw Data'!$B$6:$BE$49,'RevPAR Raw Data'!BE$1,FALSE))/100</f>
        <v>-2.4970217452719198E-2</v>
      </c>
    </row>
    <row r="76" spans="1:33" x14ac:dyDescent="0.25">
      <c r="A76" s="139"/>
      <c r="B76" s="117"/>
      <c r="C76" s="118"/>
      <c r="D76" s="118"/>
      <c r="E76" s="118"/>
      <c r="F76" s="118"/>
      <c r="G76" s="119"/>
      <c r="H76" s="99"/>
      <c r="I76" s="99"/>
      <c r="J76" s="119"/>
      <c r="K76" s="120"/>
      <c r="M76" s="121"/>
      <c r="N76" s="122"/>
      <c r="O76" s="122"/>
      <c r="P76" s="122"/>
      <c r="Q76" s="122"/>
      <c r="R76" s="123"/>
      <c r="S76" s="122"/>
      <c r="T76" s="122"/>
      <c r="U76" s="123"/>
      <c r="V76" s="124"/>
      <c r="X76" s="121"/>
      <c r="Y76" s="122"/>
      <c r="Z76" s="122"/>
      <c r="AA76" s="122"/>
      <c r="AB76" s="122"/>
      <c r="AC76" s="123"/>
      <c r="AD76" s="122"/>
      <c r="AE76" s="122"/>
      <c r="AF76" s="123"/>
      <c r="AG76" s="124"/>
    </row>
    <row r="77" spans="1:33" x14ac:dyDescent="0.25">
      <c r="A77" s="116" t="s">
        <v>86</v>
      </c>
      <c r="B77" s="117">
        <f>(VLOOKUP($A77,'Occupancy Raw Data'!$B$8:$BE$45,'Occupancy Raw Data'!AG$3,FALSE))/100</f>
        <v>0.59439459809453299</v>
      </c>
      <c r="C77" s="118">
        <f>(VLOOKUP($A77,'Occupancy Raw Data'!$B$8:$BE$45,'Occupancy Raw Data'!AH$3,FALSE))/100</f>
        <v>0.76910091573397399</v>
      </c>
      <c r="D77" s="118">
        <f>(VLOOKUP($A77,'Occupancy Raw Data'!$B$8:$BE$45,'Occupancy Raw Data'!AI$3,FALSE))/100</f>
        <v>0.84397835537877997</v>
      </c>
      <c r="E77" s="118">
        <f>(VLOOKUP($A77,'Occupancy Raw Data'!$B$8:$BE$45,'Occupancy Raw Data'!AJ$3,FALSE))/100</f>
        <v>0.81995190084173497</v>
      </c>
      <c r="F77" s="118">
        <f>(VLOOKUP($A77,'Occupancy Raw Data'!$B$8:$BE$45,'Occupancy Raw Data'!AK$3,FALSE))/100</f>
        <v>0.72740727037276798</v>
      </c>
      <c r="G77" s="119">
        <f>(VLOOKUP($A77,'Occupancy Raw Data'!$B$8:$BE$45,'Occupancy Raw Data'!AL$3,FALSE))/100</f>
        <v>0.750966608084358</v>
      </c>
      <c r="H77" s="99">
        <f>(VLOOKUP($A77,'Occupancy Raw Data'!$B$8:$BE$45,'Occupancy Raw Data'!AN$3,FALSE))/100</f>
        <v>0.71984552770326504</v>
      </c>
      <c r="I77" s="99">
        <f>(VLOOKUP($A77,'Occupancy Raw Data'!$B$8:$BE$45,'Occupancy Raw Data'!AO$3,FALSE))/100</f>
        <v>0.73293404865414802</v>
      </c>
      <c r="J77" s="119">
        <f>(VLOOKUP($A77,'Occupancy Raw Data'!$B$8:$BE$45,'Occupancy Raw Data'!AP$3,FALSE))/100</f>
        <v>0.72638978817870592</v>
      </c>
      <c r="K77" s="120">
        <f>(VLOOKUP($A77,'Occupancy Raw Data'!$B$8:$BE$45,'Occupancy Raw Data'!AR$3,FALSE))/100</f>
        <v>0.74394465953988598</v>
      </c>
      <c r="M77" s="121">
        <f>VLOOKUP($A77,'ADR Raw Data'!$B$6:$BE$43,'ADR Raw Data'!AG$1,FALSE)</f>
        <v>115.511416511048</v>
      </c>
      <c r="N77" s="122">
        <f>VLOOKUP($A77,'ADR Raw Data'!$B$6:$BE$43,'ADR Raw Data'!AH$1,FALSE)</f>
        <v>145.08222195495901</v>
      </c>
      <c r="O77" s="122">
        <f>VLOOKUP($A77,'ADR Raw Data'!$B$6:$BE$43,'ADR Raw Data'!AI$1,FALSE)</f>
        <v>157.47927857084099</v>
      </c>
      <c r="P77" s="122">
        <f>VLOOKUP($A77,'ADR Raw Data'!$B$6:$BE$43,'ADR Raw Data'!AJ$1,FALSE)</f>
        <v>153.57842828134599</v>
      </c>
      <c r="Q77" s="122">
        <f>VLOOKUP($A77,'ADR Raw Data'!$B$6:$BE$43,'ADR Raw Data'!AK$1,FALSE)</f>
        <v>131.703499491353</v>
      </c>
      <c r="R77" s="123">
        <f>VLOOKUP($A77,'ADR Raw Data'!$B$6:$BE$43,'ADR Raw Data'!AL$1,FALSE)</f>
        <v>142.45116514959199</v>
      </c>
      <c r="S77" s="122">
        <f>VLOOKUP($A77,'ADR Raw Data'!$B$6:$BE$43,'ADR Raw Data'!AN$1,FALSE)</f>
        <v>115.566403996273</v>
      </c>
      <c r="T77" s="122">
        <f>VLOOKUP($A77,'ADR Raw Data'!$B$6:$BE$43,'ADR Raw Data'!AO$1,FALSE)</f>
        <v>113.289321028553</v>
      </c>
      <c r="U77" s="123">
        <f>VLOOKUP($A77,'ADR Raw Data'!$B$6:$BE$43,'ADR Raw Data'!AP$1,FALSE)</f>
        <v>114.417605055392</v>
      </c>
      <c r="V77" s="124">
        <f>VLOOKUP($A77,'ADR Raw Data'!$B$6:$BE$43,'ADR Raw Data'!AR$1,FALSE)</f>
        <v>134.63057891277799</v>
      </c>
      <c r="X77" s="121">
        <f>VLOOKUP($A77,'RevPAR Raw Data'!$B$6:$BE$43,'RevPAR Raw Data'!AG$1,FALSE)</f>
        <v>68.6593619924151</v>
      </c>
      <c r="Y77" s="122">
        <f>VLOOKUP($A77,'RevPAR Raw Data'!$B$6:$BE$43,'RevPAR Raw Data'!AH$1,FALSE)</f>
        <v>111.582869762279</v>
      </c>
      <c r="Z77" s="122">
        <f>VLOOKUP($A77,'RevPAR Raw Data'!$B$6:$BE$43,'RevPAR Raw Data'!AI$1,FALSE)</f>
        <v>132.909102534455</v>
      </c>
      <c r="AA77" s="122">
        <f>VLOOKUP($A77,'RevPAR Raw Data'!$B$6:$BE$43,'RevPAR Raw Data'!AJ$1,FALSE)</f>
        <v>125.926924197576</v>
      </c>
      <c r="AB77" s="122">
        <f>VLOOKUP($A77,'RevPAR Raw Data'!$B$6:$BE$43,'RevPAR Raw Data'!AK$1,FALSE)</f>
        <v>95.802083063546306</v>
      </c>
      <c r="AC77" s="123">
        <f>VLOOKUP($A77,'RevPAR Raw Data'!$B$6:$BE$43,'RevPAR Raw Data'!AL$1,FALSE)</f>
        <v>106.976068310054</v>
      </c>
      <c r="AD77" s="122">
        <f>VLOOKUP($A77,'RevPAR Raw Data'!$B$6:$BE$43,'RevPAR Raw Data'!AN$1,FALSE)</f>
        <v>83.189959069466198</v>
      </c>
      <c r="AE77" s="122">
        <f>VLOOKUP($A77,'RevPAR Raw Data'!$B$6:$BE$43,'RevPAR Raw Data'!AO$1,FALSE)</f>
        <v>83.033600730737206</v>
      </c>
      <c r="AF77" s="123">
        <f>VLOOKUP($A77,'RevPAR Raw Data'!$B$6:$BE$43,'RevPAR Raw Data'!AP$1,FALSE)</f>
        <v>83.111779900101695</v>
      </c>
      <c r="AG77" s="124">
        <f>VLOOKUP($A77,'RevPAR Raw Data'!$B$6:$BE$43,'RevPAR Raw Data'!AR$1,FALSE)</f>
        <v>100.15770019292501</v>
      </c>
    </row>
    <row r="78" spans="1:33" x14ac:dyDescent="0.25">
      <c r="A78" s="101" t="s">
        <v>122</v>
      </c>
      <c r="B78" s="89">
        <f>(VLOOKUP($A77,'Occupancy Raw Data'!$B$8:$BE$51,'Occupancy Raw Data'!AT$3,FALSE))/100</f>
        <v>3.2860733195297399E-2</v>
      </c>
      <c r="C78" s="90">
        <f>(VLOOKUP($A77,'Occupancy Raw Data'!$B$8:$BE$51,'Occupancy Raw Data'!AU$3,FALSE))/100</f>
        <v>1.8159903766371801E-2</v>
      </c>
      <c r="D78" s="90">
        <f>(VLOOKUP($A77,'Occupancy Raw Data'!$B$8:$BE$51,'Occupancy Raw Data'!AV$3,FALSE))/100</f>
        <v>-4.5904038930318601E-3</v>
      </c>
      <c r="E78" s="90">
        <f>(VLOOKUP($A77,'Occupancy Raw Data'!$B$8:$BE$51,'Occupancy Raw Data'!AW$3,FALSE))/100</f>
        <v>-5.5023866334300099E-2</v>
      </c>
      <c r="F78" s="90">
        <f>(VLOOKUP($A77,'Occupancy Raw Data'!$B$8:$BE$51,'Occupancy Raw Data'!AX$3,FALSE))/100</f>
        <v>-3.7277242488343E-2</v>
      </c>
      <c r="G78" s="90">
        <f>(VLOOKUP($A77,'Occupancy Raw Data'!$B$8:$BE$51,'Occupancy Raw Data'!AY$3,FALSE))/100</f>
        <v>-1.2407454647766301E-2</v>
      </c>
      <c r="H78" s="91">
        <f>(VLOOKUP($A77,'Occupancy Raw Data'!$B$8:$BE$51,'Occupancy Raw Data'!BA$3,FALSE))/100</f>
        <v>-4.6417246412688906E-2</v>
      </c>
      <c r="I78" s="91">
        <f>(VLOOKUP($A77,'Occupancy Raw Data'!$B$8:$BE$51,'Occupancy Raw Data'!BB$3,FALSE))/100</f>
        <v>-2.40506832244494E-2</v>
      </c>
      <c r="J78" s="90">
        <f>(VLOOKUP($A77,'Occupancy Raw Data'!$B$8:$BE$51,'Occupancy Raw Data'!BC$3,FALSE))/100</f>
        <v>-3.5262847624576002E-2</v>
      </c>
      <c r="K78" s="92">
        <f>(VLOOKUP($A77,'Occupancy Raw Data'!$B$8:$BE$51,'Occupancy Raw Data'!BE$3,FALSE))/100</f>
        <v>-1.88916741159506E-2</v>
      </c>
      <c r="M78" s="89">
        <f>(VLOOKUP($A77,'ADR Raw Data'!$B$6:$BE$49,'ADR Raw Data'!AT$1,FALSE))/100</f>
        <v>1.58485757546084E-2</v>
      </c>
      <c r="N78" s="90">
        <f>(VLOOKUP($A77,'ADR Raw Data'!$B$6:$BE$49,'ADR Raw Data'!AU$1,FALSE))/100</f>
        <v>5.8572011381561505E-2</v>
      </c>
      <c r="O78" s="90">
        <f>(VLOOKUP($A77,'ADR Raw Data'!$B$6:$BE$49,'ADR Raw Data'!AV$1,FALSE))/100</f>
        <v>5.6574949343075699E-2</v>
      </c>
      <c r="P78" s="90">
        <f>(VLOOKUP($A77,'ADR Raw Data'!$B$6:$BE$49,'ADR Raw Data'!AW$1,FALSE))/100</f>
        <v>4.3158535902572993E-2</v>
      </c>
      <c r="Q78" s="90">
        <f>(VLOOKUP($A77,'ADR Raw Data'!$B$6:$BE$49,'ADR Raw Data'!AX$1,FALSE))/100</f>
        <v>1.7356582525079E-2</v>
      </c>
      <c r="R78" s="90">
        <f>(VLOOKUP($A77,'ADR Raw Data'!$B$6:$BE$49,'ADR Raw Data'!AY$1,FALSE))/100</f>
        <v>3.97412022321771E-2</v>
      </c>
      <c r="S78" s="91">
        <f>(VLOOKUP($A77,'ADR Raw Data'!$B$6:$BE$49,'ADR Raw Data'!BA$1,FALSE))/100</f>
        <v>2.10290010487953E-2</v>
      </c>
      <c r="T78" s="91">
        <f>(VLOOKUP($A77,'ADR Raw Data'!$B$6:$BE$49,'ADR Raw Data'!BB$1,FALSE))/100</f>
        <v>7.1627388309373598E-3</v>
      </c>
      <c r="U78" s="90">
        <f>(VLOOKUP($A77,'ADR Raw Data'!$B$6:$BE$49,'ADR Raw Data'!BC$1,FALSE))/100</f>
        <v>1.4018394788073801E-2</v>
      </c>
      <c r="V78" s="92">
        <f>(VLOOKUP($A77,'ADR Raw Data'!$B$6:$BE$49,'ADR Raw Data'!BE$1,FALSE))/100</f>
        <v>3.4433958410930797E-2</v>
      </c>
      <c r="X78" s="89">
        <f>(VLOOKUP($A77,'RevPAR Raw Data'!$B$6:$BE$49,'RevPAR Raw Data'!AT$1,FALSE))/100</f>
        <v>4.92301047693035E-2</v>
      </c>
      <c r="Y78" s="90">
        <f>(VLOOKUP($A77,'RevPAR Raw Data'!$B$6:$BE$49,'RevPAR Raw Data'!AU$1,FALSE))/100</f>
        <v>7.7795577238025299E-2</v>
      </c>
      <c r="Z78" s="90">
        <f>(VLOOKUP($A77,'RevPAR Raw Data'!$B$6:$BE$49,'RevPAR Raw Data'!AV$1,FALSE))/100</f>
        <v>5.1724843582331301E-2</v>
      </c>
      <c r="AA78" s="90">
        <f>(VLOOKUP($A77,'RevPAR Raw Data'!$B$6:$BE$49,'RevPAR Raw Data'!AW$1,FALSE))/100</f>
        <v>-1.42400799424143E-2</v>
      </c>
      <c r="AB78" s="90">
        <f>(VLOOKUP($A77,'RevPAR Raw Data'!$B$6:$BE$49,'RevPAR Raw Data'!AX$1,FALSE))/100</f>
        <v>-2.0567665498820296E-2</v>
      </c>
      <c r="AC78" s="90">
        <f>(VLOOKUP($A77,'RevPAR Raw Data'!$B$6:$BE$49,'RevPAR Raw Data'!AY$1,FALSE))/100</f>
        <v>2.6840660420067199E-2</v>
      </c>
      <c r="AD78" s="91">
        <f>(VLOOKUP($A77,'RevPAR Raw Data'!$B$6:$BE$49,'RevPAR Raw Data'!BA$1,FALSE))/100</f>
        <v>-2.6364353687388098E-2</v>
      </c>
      <c r="AE78" s="91">
        <f>(VLOOKUP($A77,'RevPAR Raw Data'!$B$6:$BE$49,'RevPAR Raw Data'!BB$1,FALSE))/100</f>
        <v>-1.7060213156154299E-2</v>
      </c>
      <c r="AF78" s="90">
        <f>(VLOOKUP($A77,'RevPAR Raw Data'!$B$6:$BE$49,'RevPAR Raw Data'!BC$1,FALSE))/100</f>
        <v>-2.1738781355855198E-2</v>
      </c>
      <c r="AG78" s="92">
        <f>(VLOOKUP($A77,'RevPAR Raw Data'!$B$6:$BE$49,'RevPAR Raw Data'!BE$1,FALSE))/100</f>
        <v>1.48917691741587E-2</v>
      </c>
    </row>
    <row r="79" spans="1:33" x14ac:dyDescent="0.25">
      <c r="A79" s="129"/>
      <c r="B79" s="130"/>
      <c r="C79" s="131"/>
      <c r="D79" s="131"/>
      <c r="E79" s="131"/>
      <c r="F79" s="131"/>
      <c r="G79" s="132"/>
      <c r="H79" s="131"/>
      <c r="I79" s="131"/>
      <c r="J79" s="132"/>
      <c r="K79" s="133"/>
      <c r="M79" s="130"/>
      <c r="N79" s="131"/>
      <c r="O79" s="131"/>
      <c r="P79" s="131"/>
      <c r="Q79" s="131"/>
      <c r="R79" s="132"/>
      <c r="S79" s="131"/>
      <c r="T79" s="131"/>
      <c r="U79" s="132"/>
      <c r="V79" s="133"/>
      <c r="X79" s="130"/>
      <c r="Y79" s="131"/>
      <c r="Z79" s="131"/>
      <c r="AA79" s="131"/>
      <c r="AB79" s="131"/>
      <c r="AC79" s="132"/>
      <c r="AD79" s="131"/>
      <c r="AE79" s="131"/>
      <c r="AF79" s="132"/>
      <c r="AG79" s="133"/>
    </row>
    <row r="80" spans="1:33" x14ac:dyDescent="0.25">
      <c r="A80" s="143" t="s">
        <v>19</v>
      </c>
      <c r="B80" s="117">
        <f>(VLOOKUP($A80,'Occupancy Raw Data'!$B$8:$BE$45,'Occupancy Raw Data'!AG$3,FALSE))/100</f>
        <v>0.50572010556253</v>
      </c>
      <c r="C80" s="118">
        <f>(VLOOKUP($A80,'Occupancy Raw Data'!$B$8:$BE$45,'Occupancy Raw Data'!AH$3,FALSE))/100</f>
        <v>0.56998642035409508</v>
      </c>
      <c r="D80" s="118">
        <f>(VLOOKUP($A80,'Occupancy Raw Data'!$B$8:$BE$45,'Occupancy Raw Data'!AI$3,FALSE))/100</f>
        <v>0.60381383074124306</v>
      </c>
      <c r="E80" s="118">
        <f>(VLOOKUP($A80,'Occupancy Raw Data'!$B$8:$BE$45,'Occupancy Raw Data'!AJ$3,FALSE))/100</f>
        <v>0.61875784672935508</v>
      </c>
      <c r="F80" s="118">
        <f>(VLOOKUP($A80,'Occupancy Raw Data'!$B$8:$BE$45,'Occupancy Raw Data'!AK$3,FALSE))/100</f>
        <v>0.63855722667759796</v>
      </c>
      <c r="G80" s="119">
        <f>(VLOOKUP($A80,'Occupancy Raw Data'!$B$8:$BE$45,'Occupancy Raw Data'!AL$3,FALSE))/100</f>
        <v>0.58736708601296395</v>
      </c>
      <c r="H80" s="99">
        <f>(VLOOKUP($A80,'Occupancy Raw Data'!$B$8:$BE$45,'Occupancy Raw Data'!AN$3,FALSE))/100</f>
        <v>0.73689436060365299</v>
      </c>
      <c r="I80" s="99">
        <f>(VLOOKUP($A80,'Occupancy Raw Data'!$B$8:$BE$45,'Occupancy Raw Data'!AO$3,FALSE))/100</f>
        <v>0.73885444156908908</v>
      </c>
      <c r="J80" s="119">
        <f>(VLOOKUP($A80,'Occupancy Raw Data'!$B$8:$BE$45,'Occupancy Raw Data'!AP$3,FALSE))/100</f>
        <v>0.73787440108637103</v>
      </c>
      <c r="K80" s="120">
        <f>(VLOOKUP($A80,'Occupancy Raw Data'!$B$8:$BE$45,'Occupancy Raw Data'!AR$3,FALSE))/100</f>
        <v>0.63036917603393805</v>
      </c>
      <c r="M80" s="121">
        <f>VLOOKUP($A80,'ADR Raw Data'!$B$6:$BE$43,'ADR Raw Data'!AG$1,FALSE)</f>
        <v>106.032448076655</v>
      </c>
      <c r="N80" s="122">
        <f>VLOOKUP($A80,'ADR Raw Data'!$B$6:$BE$43,'ADR Raw Data'!AH$1,FALSE)</f>
        <v>110.09004022857999</v>
      </c>
      <c r="O80" s="122">
        <f>VLOOKUP($A80,'ADR Raw Data'!$B$6:$BE$43,'ADR Raw Data'!AI$1,FALSE)</f>
        <v>113.65892031188601</v>
      </c>
      <c r="P80" s="122">
        <f>VLOOKUP($A80,'ADR Raw Data'!$B$6:$BE$43,'ADR Raw Data'!AJ$1,FALSE)</f>
        <v>114.73869958384201</v>
      </c>
      <c r="Q80" s="122">
        <f>VLOOKUP($A80,'ADR Raw Data'!$B$6:$BE$43,'ADR Raw Data'!AK$1,FALSE)</f>
        <v>116.61720896688701</v>
      </c>
      <c r="R80" s="123">
        <f>VLOOKUP($A80,'ADR Raw Data'!$B$6:$BE$43,'ADR Raw Data'!AL$1,FALSE)</f>
        <v>112.52371368893699</v>
      </c>
      <c r="S80" s="122">
        <f>VLOOKUP($A80,'ADR Raw Data'!$B$6:$BE$43,'ADR Raw Data'!AN$1,FALSE)</f>
        <v>139.527945710659</v>
      </c>
      <c r="T80" s="122">
        <f>VLOOKUP($A80,'ADR Raw Data'!$B$6:$BE$43,'ADR Raw Data'!AO$1,FALSE)</f>
        <v>141.59899671166099</v>
      </c>
      <c r="U80" s="123">
        <f>VLOOKUP($A80,'ADR Raw Data'!$B$6:$BE$43,'ADR Raw Data'!AP$1,FALSE)</f>
        <v>140.56484659009999</v>
      </c>
      <c r="V80" s="124">
        <f>VLOOKUP($A80,'ADR Raw Data'!$B$6:$BE$43,'ADR Raw Data'!AR$1,FALSE)</f>
        <v>121.901816431573</v>
      </c>
      <c r="X80" s="121">
        <f>VLOOKUP($A80,'RevPAR Raw Data'!$B$6:$BE$43,'RevPAR Raw Data'!AG$1,FALSE)</f>
        <v>53.622740834379499</v>
      </c>
      <c r="Y80" s="122">
        <f>VLOOKUP($A80,'RevPAR Raw Data'!$B$6:$BE$43,'RevPAR Raw Data'!AH$1,FALSE)</f>
        <v>62.749827946526899</v>
      </c>
      <c r="Z80" s="122">
        <f>VLOOKUP($A80,'RevPAR Raw Data'!$B$6:$BE$43,'RevPAR Raw Data'!AI$1,FALSE)</f>
        <v>68.628828071434</v>
      </c>
      <c r="AA80" s="122">
        <f>VLOOKUP($A80,'RevPAR Raw Data'!$B$6:$BE$43,'RevPAR Raw Data'!AJ$1,FALSE)</f>
        <v>70.995470691024593</v>
      </c>
      <c r="AB80" s="122">
        <f>VLOOKUP($A80,'RevPAR Raw Data'!$B$6:$BE$43,'RevPAR Raw Data'!AK$1,FALSE)</f>
        <v>74.466761540777298</v>
      </c>
      <c r="AC80" s="123">
        <f>VLOOKUP($A80,'RevPAR Raw Data'!$B$6:$BE$43,'RevPAR Raw Data'!AL$1,FALSE)</f>
        <v>66.092725816828505</v>
      </c>
      <c r="AD80" s="122">
        <f>VLOOKUP($A80,'RevPAR Raw Data'!$B$6:$BE$43,'RevPAR Raw Data'!AN$1,FALSE)</f>
        <v>102.81735634079701</v>
      </c>
      <c r="AE80" s="122">
        <f>VLOOKUP($A80,'RevPAR Raw Data'!$B$6:$BE$43,'RevPAR Raw Data'!AO$1,FALSE)</f>
        <v>104.621047642137</v>
      </c>
      <c r="AF80" s="123">
        <f>VLOOKUP($A80,'RevPAR Raw Data'!$B$6:$BE$43,'RevPAR Raw Data'!AP$1,FALSE)</f>
        <v>103.719201991467</v>
      </c>
      <c r="AG80" s="124">
        <f>VLOOKUP($A80,'RevPAR Raw Data'!$B$6:$BE$43,'RevPAR Raw Data'!AR$1,FALSE)</f>
        <v>76.843147581011095</v>
      </c>
    </row>
    <row r="81" spans="1:33" x14ac:dyDescent="0.25">
      <c r="A81" s="101" t="s">
        <v>122</v>
      </c>
      <c r="B81" s="89">
        <f>(VLOOKUP($A80,'Occupancy Raw Data'!$B$8:$BE$51,'Occupancy Raw Data'!AT$3,FALSE))/100</f>
        <v>-3.0149706965297601E-3</v>
      </c>
      <c r="C81" s="90">
        <f>(VLOOKUP($A80,'Occupancy Raw Data'!$B$8:$BE$51,'Occupancy Raw Data'!AU$3,FALSE))/100</f>
        <v>-1.4648005147630101E-2</v>
      </c>
      <c r="D81" s="90">
        <f>(VLOOKUP($A80,'Occupancy Raw Data'!$B$8:$BE$51,'Occupancy Raw Data'!AV$3,FALSE))/100</f>
        <v>-1.3299153811335101E-2</v>
      </c>
      <c r="E81" s="90">
        <f>(VLOOKUP($A80,'Occupancy Raw Data'!$B$8:$BE$51,'Occupancy Raw Data'!AW$3,FALSE))/100</f>
        <v>2.5371884668259599E-3</v>
      </c>
      <c r="F81" s="90">
        <f>(VLOOKUP($A80,'Occupancy Raw Data'!$B$8:$BE$51,'Occupancy Raw Data'!AX$3,FALSE))/100</f>
        <v>-2.8967530939797502E-2</v>
      </c>
      <c r="G81" s="90">
        <f>(VLOOKUP($A80,'Occupancy Raw Data'!$B$8:$BE$51,'Occupancy Raw Data'!AY$3,FALSE))/100</f>
        <v>-1.1984812598801499E-2</v>
      </c>
      <c r="H81" s="91">
        <f>(VLOOKUP($A80,'Occupancy Raw Data'!$B$8:$BE$51,'Occupancy Raw Data'!BA$3,FALSE))/100</f>
        <v>-2.04095521803246E-2</v>
      </c>
      <c r="I81" s="91">
        <f>(VLOOKUP($A80,'Occupancy Raw Data'!$B$8:$BE$51,'Occupancy Raw Data'!BB$3,FALSE))/100</f>
        <v>-2.4771501477224601E-2</v>
      </c>
      <c r="J81" s="90">
        <f>(VLOOKUP($A80,'Occupancy Raw Data'!$B$8:$BE$51,'Occupancy Raw Data'!BC$3,FALSE))/100</f>
        <v>-2.2598290152825901E-2</v>
      </c>
      <c r="K81" s="92">
        <f>(VLOOKUP($A80,'Occupancy Raw Data'!$B$8:$BE$51,'Occupancy Raw Data'!BE$3,FALSE))/100</f>
        <v>-1.5559954743503801E-2</v>
      </c>
      <c r="M81" s="89">
        <f>(VLOOKUP($A80,'ADR Raw Data'!$B$6:$BE$49,'ADR Raw Data'!AT$1,FALSE))/100</f>
        <v>-1.4775599911659101E-2</v>
      </c>
      <c r="N81" s="90">
        <f>(VLOOKUP($A80,'ADR Raw Data'!$B$6:$BE$49,'ADR Raw Data'!AU$1,FALSE))/100</f>
        <v>-1.3354608100773999E-2</v>
      </c>
      <c r="O81" s="90">
        <f>(VLOOKUP($A80,'ADR Raw Data'!$B$6:$BE$49,'ADR Raw Data'!AV$1,FALSE))/100</f>
        <v>-8.1418231092292709E-3</v>
      </c>
      <c r="P81" s="90">
        <f>(VLOOKUP($A80,'ADR Raw Data'!$B$6:$BE$49,'ADR Raw Data'!AW$1,FALSE))/100</f>
        <v>-1.98632840238577E-3</v>
      </c>
      <c r="Q81" s="90">
        <f>(VLOOKUP($A80,'ADR Raw Data'!$B$6:$BE$49,'ADR Raw Data'!AX$1,FALSE))/100</f>
        <v>-3.0865825474948098E-2</v>
      </c>
      <c r="R81" s="90">
        <f>(VLOOKUP($A80,'ADR Raw Data'!$B$6:$BE$49,'ADR Raw Data'!AY$1,FALSE))/100</f>
        <v>-1.43690423830666E-2</v>
      </c>
      <c r="S81" s="91">
        <f>(VLOOKUP($A80,'ADR Raw Data'!$B$6:$BE$49,'ADR Raw Data'!BA$1,FALSE))/100</f>
        <v>-3.1972563164690604E-2</v>
      </c>
      <c r="T81" s="91">
        <f>(VLOOKUP($A80,'ADR Raw Data'!$B$6:$BE$49,'ADR Raw Data'!BB$1,FALSE))/100</f>
        <v>-2.8119054226652496E-2</v>
      </c>
      <c r="U81" s="90">
        <f>(VLOOKUP($A80,'ADR Raw Data'!$B$6:$BE$49,'ADR Raw Data'!BC$1,FALSE))/100</f>
        <v>-3.00445279088138E-2</v>
      </c>
      <c r="V81" s="92">
        <f>(VLOOKUP($A80,'ADR Raw Data'!$B$6:$BE$49,'ADR Raw Data'!BE$1,FALSE))/100</f>
        <v>-2.1056467627476899E-2</v>
      </c>
      <c r="X81" s="89">
        <f>(VLOOKUP($A80,'RevPAR Raw Data'!$B$6:$BE$49,'RevPAR Raw Data'!AT$1,FALSE))/100</f>
        <v>-1.7746022607431598E-2</v>
      </c>
      <c r="Y81" s="90">
        <f>(VLOOKUP($A80,'RevPAR Raw Data'!$B$6:$BE$49,'RevPAR Raw Data'!AU$1,FALSE))/100</f>
        <v>-2.7806994880199398E-2</v>
      </c>
      <c r="Z81" s="90">
        <f>(VLOOKUP($A80,'RevPAR Raw Data'!$B$6:$BE$49,'RevPAR Raw Data'!AV$1,FALSE))/100</f>
        <v>-2.1332697562729999E-2</v>
      </c>
      <c r="AA81" s="90">
        <f>(VLOOKUP($A80,'RevPAR Raw Data'!$B$6:$BE$49,'RevPAR Raw Data'!AW$1,FALSE))/100</f>
        <v>5.45820374926331E-4</v>
      </c>
      <c r="AB81" s="90">
        <f>(VLOOKUP($A80,'RevPAR Raw Data'!$B$6:$BE$49,'RevPAR Raw Data'!AX$1,FALSE))/100</f>
        <v>-5.8939249660317702E-2</v>
      </c>
      <c r="AC81" s="90">
        <f>(VLOOKUP($A80,'RevPAR Raw Data'!$B$6:$BE$49,'RevPAR Raw Data'!AY$1,FALSE))/100</f>
        <v>-2.6181644701682896E-2</v>
      </c>
      <c r="AD81" s="91">
        <f>(VLOOKUP($A80,'RevPAR Raw Data'!$B$6:$BE$49,'RevPAR Raw Data'!BA$1,FALSE))/100</f>
        <v>-5.1729569648766703E-2</v>
      </c>
      <c r="AE81" s="91">
        <f>(VLOOKUP($A80,'RevPAR Raw Data'!$B$6:$BE$49,'RevPAR Raw Data'!BB$1,FALSE))/100</f>
        <v>-5.2194004510563496E-2</v>
      </c>
      <c r="AF81" s="90">
        <f>(VLOOKUP($A80,'RevPAR Raw Data'!$B$6:$BE$49,'RevPAR Raw Data'!BC$1,FALSE))/100</f>
        <v>-5.1963863102451706E-2</v>
      </c>
      <c r="AG81" s="92">
        <f>(VLOOKUP($A80,'RevPAR Raw Data'!$B$6:$BE$49,'RevPAR Raw Data'!BE$1,FALSE))/100</f>
        <v>-3.6288784687639103E-2</v>
      </c>
    </row>
    <row r="82" spans="1:33" x14ac:dyDescent="0.25">
      <c r="A82" s="143"/>
      <c r="B82" s="117"/>
      <c r="C82" s="118"/>
      <c r="D82" s="118"/>
      <c r="E82" s="118"/>
      <c r="F82" s="118"/>
      <c r="G82" s="119"/>
      <c r="H82" s="99"/>
      <c r="I82" s="99"/>
      <c r="J82" s="119"/>
      <c r="K82" s="120"/>
      <c r="M82" s="121"/>
      <c r="N82" s="122"/>
      <c r="O82" s="122"/>
      <c r="P82" s="122"/>
      <c r="Q82" s="122"/>
      <c r="R82" s="123"/>
      <c r="S82" s="122"/>
      <c r="T82" s="122"/>
      <c r="U82" s="123"/>
      <c r="V82" s="124"/>
      <c r="X82" s="121"/>
      <c r="Y82" s="122"/>
      <c r="Z82" s="122"/>
      <c r="AA82" s="122"/>
      <c r="AB82" s="122"/>
      <c r="AC82" s="123"/>
      <c r="AD82" s="122"/>
      <c r="AE82" s="122"/>
      <c r="AF82" s="123"/>
      <c r="AG82" s="124"/>
    </row>
    <row r="83" spans="1:33" x14ac:dyDescent="0.25">
      <c r="A83" s="116" t="s">
        <v>87</v>
      </c>
      <c r="B83" s="117">
        <f>(VLOOKUP($A83,'Occupancy Raw Data'!$B$8:$BE$45,'Occupancy Raw Data'!AG$3,FALSE))/100</f>
        <v>0.56970026791694506</v>
      </c>
      <c r="C83" s="118">
        <f>(VLOOKUP($A83,'Occupancy Raw Data'!$B$8:$BE$45,'Occupancy Raw Data'!AH$3,FALSE))/100</f>
        <v>0.69122572002679106</v>
      </c>
      <c r="D83" s="118">
        <f>(VLOOKUP($A83,'Occupancy Raw Data'!$B$8:$BE$45,'Occupancy Raw Data'!AI$3,FALSE))/100</f>
        <v>0.72856664434025409</v>
      </c>
      <c r="E83" s="118">
        <f>(VLOOKUP($A83,'Occupancy Raw Data'!$B$8:$BE$45,'Occupancy Raw Data'!AJ$3,FALSE))/100</f>
        <v>0.72350133958472795</v>
      </c>
      <c r="F83" s="118">
        <f>(VLOOKUP($A83,'Occupancy Raw Data'!$B$8:$BE$45,'Occupancy Raw Data'!AK$3,FALSE))/100</f>
        <v>0.68595110515740099</v>
      </c>
      <c r="G83" s="119">
        <f>(VLOOKUP($A83,'Occupancy Raw Data'!$B$8:$BE$45,'Occupancy Raw Data'!AL$3,FALSE))/100</f>
        <v>0.67978901540522396</v>
      </c>
      <c r="H83" s="99">
        <f>(VLOOKUP($A83,'Occupancy Raw Data'!$B$8:$BE$45,'Occupancy Raw Data'!AN$3,FALSE))/100</f>
        <v>0.7425066979236431</v>
      </c>
      <c r="I83" s="99">
        <f>(VLOOKUP($A83,'Occupancy Raw Data'!$B$8:$BE$45,'Occupancy Raw Data'!AO$3,FALSE))/100</f>
        <v>0.747990622906898</v>
      </c>
      <c r="J83" s="119">
        <f>(VLOOKUP($A83,'Occupancy Raw Data'!$B$8:$BE$45,'Occupancy Raw Data'!AP$3,FALSE))/100</f>
        <v>0.74524866041527105</v>
      </c>
      <c r="K83" s="120">
        <f>(VLOOKUP($A83,'Occupancy Raw Data'!$B$8:$BE$45,'Occupancy Raw Data'!AR$3,FALSE))/100</f>
        <v>0.69849177112237992</v>
      </c>
      <c r="M83" s="121">
        <f>VLOOKUP($A83,'ADR Raw Data'!$B$6:$BE$43,'ADR Raw Data'!AG$1,FALSE)</f>
        <v>86.863566206187002</v>
      </c>
      <c r="N83" s="122">
        <f>VLOOKUP($A83,'ADR Raw Data'!$B$6:$BE$43,'ADR Raw Data'!AH$1,FALSE)</f>
        <v>92.672791787790601</v>
      </c>
      <c r="O83" s="122">
        <f>VLOOKUP($A83,'ADR Raw Data'!$B$6:$BE$43,'ADR Raw Data'!AI$1,FALSE)</f>
        <v>95.126455257412005</v>
      </c>
      <c r="P83" s="122">
        <f>VLOOKUP($A83,'ADR Raw Data'!$B$6:$BE$43,'ADR Raw Data'!AJ$1,FALSE)</f>
        <v>94.192855603772401</v>
      </c>
      <c r="Q83" s="122">
        <f>VLOOKUP($A83,'ADR Raw Data'!$B$6:$BE$43,'ADR Raw Data'!AK$1,FALSE)</f>
        <v>91.3879087391675</v>
      </c>
      <c r="R83" s="123">
        <f>VLOOKUP($A83,'ADR Raw Data'!$B$6:$BE$43,'ADR Raw Data'!AL$1,FALSE)</f>
        <v>92.289302581471503</v>
      </c>
      <c r="S83" s="122">
        <f>VLOOKUP($A83,'ADR Raw Data'!$B$6:$BE$43,'ADR Raw Data'!AN$1,FALSE)</f>
        <v>100.864957698596</v>
      </c>
      <c r="T83" s="122">
        <f>VLOOKUP($A83,'ADR Raw Data'!$B$6:$BE$43,'ADR Raw Data'!AO$1,FALSE)</f>
        <v>101.77131483657899</v>
      </c>
      <c r="U83" s="123">
        <f>VLOOKUP($A83,'ADR Raw Data'!$B$6:$BE$43,'ADR Raw Data'!AP$1,FALSE)</f>
        <v>101.319803628703</v>
      </c>
      <c r="V83" s="124">
        <f>VLOOKUP($A83,'ADR Raw Data'!$B$6:$BE$43,'ADR Raw Data'!AR$1,FALSE)</f>
        <v>95.042159967122998</v>
      </c>
      <c r="X83" s="121">
        <f>VLOOKUP($A83,'RevPAR Raw Data'!$B$6:$BE$43,'RevPAR Raw Data'!AG$1,FALSE)</f>
        <v>49.486196939886099</v>
      </c>
      <c r="Y83" s="122">
        <f>VLOOKUP($A83,'RevPAR Raw Data'!$B$6:$BE$43,'RevPAR Raw Data'!AH$1,FALSE)</f>
        <v>64.057817230408503</v>
      </c>
      <c r="Z83" s="122">
        <f>VLOOKUP($A83,'RevPAR Raw Data'!$B$6:$BE$43,'RevPAR Raw Data'!AI$1,FALSE)</f>
        <v>69.305962294875997</v>
      </c>
      <c r="AA83" s="122">
        <f>VLOOKUP($A83,'RevPAR Raw Data'!$B$6:$BE$43,'RevPAR Raw Data'!AJ$1,FALSE)</f>
        <v>68.148657208640302</v>
      </c>
      <c r="AB83" s="122">
        <f>VLOOKUP($A83,'RevPAR Raw Data'!$B$6:$BE$43,'RevPAR Raw Data'!AK$1,FALSE)</f>
        <v>62.687636997655702</v>
      </c>
      <c r="AC83" s="123">
        <f>VLOOKUP($A83,'RevPAR Raw Data'!$B$6:$BE$43,'RevPAR Raw Data'!AL$1,FALSE)</f>
        <v>62.737254134293302</v>
      </c>
      <c r="AD83" s="122">
        <f>VLOOKUP($A83,'RevPAR Raw Data'!$B$6:$BE$43,'RevPAR Raw Data'!AN$1,FALSE)</f>
        <v>74.892906676992595</v>
      </c>
      <c r="AE83" s="122">
        <f>VLOOKUP($A83,'RevPAR Raw Data'!$B$6:$BE$43,'RevPAR Raw Data'!AO$1,FALSE)</f>
        <v>76.123989178667102</v>
      </c>
      <c r="AF83" s="123">
        <f>VLOOKUP($A83,'RevPAR Raw Data'!$B$6:$BE$43,'RevPAR Raw Data'!AP$1,FALSE)</f>
        <v>75.508447927829806</v>
      </c>
      <c r="AG83" s="124">
        <f>VLOOKUP($A83,'RevPAR Raw Data'!$B$6:$BE$43,'RevPAR Raw Data'!AR$1,FALSE)</f>
        <v>66.386166646732306</v>
      </c>
    </row>
    <row r="84" spans="1:33" x14ac:dyDescent="0.25">
      <c r="A84" s="101" t="s">
        <v>122</v>
      </c>
      <c r="B84" s="89">
        <f>(VLOOKUP($A83,'Occupancy Raw Data'!$B$8:$BE$51,'Occupancy Raw Data'!AT$3,FALSE))/100</f>
        <v>1.6666275260714899E-2</v>
      </c>
      <c r="C84" s="90">
        <f>(VLOOKUP($A83,'Occupancy Raw Data'!$B$8:$BE$51,'Occupancy Raw Data'!AU$3,FALSE))/100</f>
        <v>1.2462861953600399E-2</v>
      </c>
      <c r="D84" s="90">
        <f>(VLOOKUP($A83,'Occupancy Raw Data'!$B$8:$BE$51,'Occupancy Raw Data'!AV$3,FALSE))/100</f>
        <v>5.7246378251822006E-3</v>
      </c>
      <c r="E84" s="90">
        <f>(VLOOKUP($A83,'Occupancy Raw Data'!$B$8:$BE$51,'Occupancy Raw Data'!AW$3,FALSE))/100</f>
        <v>-1.0304429098426701E-3</v>
      </c>
      <c r="F84" s="90">
        <f>(VLOOKUP($A83,'Occupancy Raw Data'!$B$8:$BE$51,'Occupancy Raw Data'!AX$3,FALSE))/100</f>
        <v>-1.2305143867701301E-2</v>
      </c>
      <c r="G84" s="90">
        <f>(VLOOKUP($A83,'Occupancy Raw Data'!$B$8:$BE$51,'Occupancy Raw Data'!AY$3,FALSE))/100</f>
        <v>3.7512377688740401E-3</v>
      </c>
      <c r="H84" s="91">
        <f>(VLOOKUP($A83,'Occupancy Raw Data'!$B$8:$BE$51,'Occupancy Raw Data'!BA$3,FALSE))/100</f>
        <v>-1.7817004452687E-2</v>
      </c>
      <c r="I84" s="91">
        <f>(VLOOKUP($A83,'Occupancy Raw Data'!$B$8:$BE$51,'Occupancy Raw Data'!BB$3,FALSE))/100</f>
        <v>-2.2514641900417499E-2</v>
      </c>
      <c r="J84" s="90">
        <f>(VLOOKUP($A83,'Occupancy Raw Data'!$B$8:$BE$51,'Occupancy Raw Data'!BC$3,FALSE))/100</f>
        <v>-2.01800954549241E-2</v>
      </c>
      <c r="K84" s="92">
        <f>(VLOOKUP($A83,'Occupancy Raw Data'!$B$8:$BE$51,'Occupancy Raw Data'!BE$3,FALSE))/100</f>
        <v>-3.6669367206670798E-3</v>
      </c>
      <c r="M84" s="89">
        <f>(VLOOKUP($A83,'ADR Raw Data'!$B$6:$BE$49,'ADR Raw Data'!AT$1,FALSE))/100</f>
        <v>-2.09502327541338E-2</v>
      </c>
      <c r="N84" s="90">
        <f>(VLOOKUP($A83,'ADR Raw Data'!$B$6:$BE$49,'ADR Raw Data'!AU$1,FALSE))/100</f>
        <v>-2.9997039324335104E-2</v>
      </c>
      <c r="O84" s="90">
        <f>(VLOOKUP($A83,'ADR Raw Data'!$B$6:$BE$49,'ADR Raw Data'!AV$1,FALSE))/100</f>
        <v>-3.4843209936156298E-2</v>
      </c>
      <c r="P84" s="90">
        <f>(VLOOKUP($A83,'ADR Raw Data'!$B$6:$BE$49,'ADR Raw Data'!AW$1,FALSE))/100</f>
        <v>-4.0562088970815501E-2</v>
      </c>
      <c r="Q84" s="90">
        <f>(VLOOKUP($A83,'ADR Raw Data'!$B$6:$BE$49,'ADR Raw Data'!AX$1,FALSE))/100</f>
        <v>-5.1871385214046301E-2</v>
      </c>
      <c r="R84" s="90">
        <f>(VLOOKUP($A83,'ADR Raw Data'!$B$6:$BE$49,'ADR Raw Data'!AY$1,FALSE))/100</f>
        <v>-3.65974973884063E-2</v>
      </c>
      <c r="S84" s="91">
        <f>(VLOOKUP($A83,'ADR Raw Data'!$B$6:$BE$49,'ADR Raw Data'!BA$1,FALSE))/100</f>
        <v>-6.9566868083002595E-2</v>
      </c>
      <c r="T84" s="91">
        <f>(VLOOKUP($A83,'ADR Raw Data'!$B$6:$BE$49,'ADR Raw Data'!BB$1,FALSE))/100</f>
        <v>-7.3232035914681998E-2</v>
      </c>
      <c r="U84" s="90">
        <f>(VLOOKUP($A83,'ADR Raw Data'!$B$6:$BE$49,'ADR Raw Data'!BC$1,FALSE))/100</f>
        <v>-7.1432355652673196E-2</v>
      </c>
      <c r="V84" s="92">
        <f>(VLOOKUP($A83,'ADR Raw Data'!$B$6:$BE$49,'ADR Raw Data'!BE$1,FALSE))/100</f>
        <v>-4.8852952942429806E-2</v>
      </c>
      <c r="X84" s="89">
        <f>(VLOOKUP($A83,'RevPAR Raw Data'!$B$6:$BE$49,'RevPAR Raw Data'!AT$1,FALSE))/100</f>
        <v>-4.6331198392753894E-3</v>
      </c>
      <c r="Y84" s="90">
        <f>(VLOOKUP($A83,'RevPAR Raw Data'!$B$6:$BE$49,'RevPAR Raw Data'!AU$1,FALSE))/100</f>
        <v>-1.79080263308505E-2</v>
      </c>
      <c r="Z84" s="90">
        <f>(VLOOKUP($A83,'RevPAR Raw Data'!$B$6:$BE$49,'RevPAR Raw Data'!AV$1,FALSE))/100</f>
        <v>-2.93180368685254E-2</v>
      </c>
      <c r="AA84" s="90">
        <f>(VLOOKUP($A83,'RevPAR Raw Data'!$B$6:$BE$49,'RevPAR Raw Data'!AW$1,FALSE))/100</f>
        <v>-4.1550734963669803E-2</v>
      </c>
      <c r="AB84" s="90">
        <f>(VLOOKUP($A83,'RevPAR Raw Data'!$B$6:$BE$49,'RevPAR Raw Data'!AX$1,FALSE))/100</f>
        <v>-6.3538244224071797E-2</v>
      </c>
      <c r="AC84" s="90">
        <f>(VLOOKUP($A83,'RevPAR Raw Data'!$B$6:$BE$49,'RevPAR Raw Data'!AY$1,FALSE))/100</f>
        <v>-3.2983545533981903E-2</v>
      </c>
      <c r="AD84" s="91">
        <f>(VLOOKUP($A83,'RevPAR Raw Data'!$B$6:$BE$49,'RevPAR Raw Data'!BA$1,FALSE))/100</f>
        <v>-8.6144399337295188E-2</v>
      </c>
      <c r="AE84" s="91">
        <f>(VLOOKUP($A83,'RevPAR Raw Data'!$B$6:$BE$49,'RevPAR Raw Data'!BB$1,FALSE))/100</f>
        <v>-9.4097884750842006E-2</v>
      </c>
      <c r="AF84" s="90">
        <f>(VLOOKUP($A83,'RevPAR Raw Data'!$B$6:$BE$49,'RevPAR Raw Data'!BC$1,FALSE))/100</f>
        <v>-9.0170939351956303E-2</v>
      </c>
      <c r="AG84" s="92">
        <f>(VLOOKUP($A83,'RevPAR Raw Data'!$B$6:$BE$49,'RevPAR Raw Data'!BE$1,FALSE))/100</f>
        <v>-5.2340748976039304E-2</v>
      </c>
    </row>
    <row r="85" spans="1:33" x14ac:dyDescent="0.25">
      <c r="A85" s="139"/>
      <c r="B85" s="117"/>
      <c r="C85" s="118"/>
      <c r="D85" s="118"/>
      <c r="E85" s="118"/>
      <c r="F85" s="118"/>
      <c r="G85" s="119"/>
      <c r="H85" s="99"/>
      <c r="I85" s="99"/>
      <c r="J85" s="119"/>
      <c r="K85" s="120"/>
      <c r="M85" s="121"/>
      <c r="N85" s="122"/>
      <c r="O85" s="122"/>
      <c r="P85" s="122"/>
      <c r="Q85" s="122"/>
      <c r="R85" s="123"/>
      <c r="S85" s="122"/>
      <c r="T85" s="122"/>
      <c r="U85" s="123"/>
      <c r="V85" s="124"/>
      <c r="X85" s="121"/>
      <c r="Y85" s="122"/>
      <c r="Z85" s="122"/>
      <c r="AA85" s="122"/>
      <c r="AB85" s="122"/>
      <c r="AC85" s="123"/>
      <c r="AD85" s="122"/>
      <c r="AE85" s="122"/>
      <c r="AF85" s="123"/>
      <c r="AG85" s="124"/>
    </row>
    <row r="86" spans="1:33" x14ac:dyDescent="0.25">
      <c r="A86" s="116" t="s">
        <v>32</v>
      </c>
      <c r="B86" s="117">
        <f>(VLOOKUP($A86,'Occupancy Raw Data'!$B$8:$BE$45,'Occupancy Raw Data'!AG$3,FALSE))/100</f>
        <v>0.52585231291554602</v>
      </c>
      <c r="C86" s="118">
        <f>(VLOOKUP($A86,'Occupancy Raw Data'!$B$8:$BE$45,'Occupancy Raw Data'!AH$3,FALSE))/100</f>
        <v>0.58781298627811507</v>
      </c>
      <c r="D86" s="118">
        <f>(VLOOKUP($A86,'Occupancy Raw Data'!$B$8:$BE$45,'Occupancy Raw Data'!AI$3,FALSE))/100</f>
        <v>0.61914697977083</v>
      </c>
      <c r="E86" s="118">
        <f>(VLOOKUP($A86,'Occupancy Raw Data'!$B$8:$BE$45,'Occupancy Raw Data'!AJ$3,FALSE))/100</f>
        <v>0.61511529212052596</v>
      </c>
      <c r="F86" s="118">
        <f>(VLOOKUP($A86,'Occupancy Raw Data'!$B$8:$BE$45,'Occupancy Raw Data'!AK$3,FALSE))/100</f>
        <v>0.62618475031829102</v>
      </c>
      <c r="G86" s="119">
        <f>(VLOOKUP($A86,'Occupancy Raw Data'!$B$8:$BE$45,'Occupancy Raw Data'!AL$3,FALSE))/100</f>
        <v>0.59482246428066199</v>
      </c>
      <c r="H86" s="99">
        <f>(VLOOKUP($A86,'Occupancy Raw Data'!$B$8:$BE$45,'Occupancy Raw Data'!AN$3,FALSE))/100</f>
        <v>0.72655255340217806</v>
      </c>
      <c r="I86" s="99">
        <f>(VLOOKUP($A86,'Occupancy Raw Data'!$B$8:$BE$45,'Occupancy Raw Data'!AO$3,FALSE))/100</f>
        <v>0.72481963502617008</v>
      </c>
      <c r="J86" s="119">
        <f>(VLOOKUP($A86,'Occupancy Raw Data'!$B$8:$BE$45,'Occupancy Raw Data'!AP$3,FALSE))/100</f>
        <v>0.72568609421417407</v>
      </c>
      <c r="K86" s="120">
        <f>(VLOOKUP($A86,'Occupancy Raw Data'!$B$8:$BE$45,'Occupancy Raw Data'!AR$3,FALSE))/100</f>
        <v>0.632212072833094</v>
      </c>
      <c r="M86" s="121">
        <f>VLOOKUP($A86,'ADR Raw Data'!$B$6:$BE$43,'ADR Raw Data'!AG$1,FALSE)</f>
        <v>76.5548850090792</v>
      </c>
      <c r="N86" s="122">
        <f>VLOOKUP($A86,'ADR Raw Data'!$B$6:$BE$43,'ADR Raw Data'!AH$1,FALSE)</f>
        <v>82.060726123578604</v>
      </c>
      <c r="O86" s="122">
        <f>VLOOKUP($A86,'ADR Raw Data'!$B$6:$BE$43,'ADR Raw Data'!AI$1,FALSE)</f>
        <v>85.137493025646805</v>
      </c>
      <c r="P86" s="122">
        <f>VLOOKUP($A86,'ADR Raw Data'!$B$6:$BE$43,'ADR Raw Data'!AJ$1,FALSE)</f>
        <v>83.866894118323401</v>
      </c>
      <c r="Q86" s="122">
        <f>VLOOKUP($A86,'ADR Raw Data'!$B$6:$BE$43,'ADR Raw Data'!AK$1,FALSE)</f>
        <v>83.829431418728106</v>
      </c>
      <c r="R86" s="123">
        <f>VLOOKUP($A86,'ADR Raw Data'!$B$6:$BE$43,'ADR Raw Data'!AL$1,FALSE)</f>
        <v>82.473706318968695</v>
      </c>
      <c r="S86" s="122">
        <f>VLOOKUP($A86,'ADR Raw Data'!$B$6:$BE$43,'ADR Raw Data'!AN$1,FALSE)</f>
        <v>97.614874469431399</v>
      </c>
      <c r="T86" s="122">
        <f>VLOOKUP($A86,'ADR Raw Data'!$B$6:$BE$43,'ADR Raw Data'!AO$1,FALSE)</f>
        <v>97.555965572090699</v>
      </c>
      <c r="U86" s="123">
        <f>VLOOKUP($A86,'ADR Raw Data'!$B$6:$BE$43,'ADR Raw Data'!AP$1,FALSE)</f>
        <v>97.585455188966506</v>
      </c>
      <c r="V86" s="124">
        <f>VLOOKUP($A86,'ADR Raw Data'!$B$6:$BE$43,'ADR Raw Data'!AR$1,FALSE)</f>
        <v>87.429722316697905</v>
      </c>
      <c r="X86" s="121">
        <f>VLOOKUP($A86,'RevPAR Raw Data'!$B$6:$BE$43,'RevPAR Raw Data'!AG$1,FALSE)</f>
        <v>40.256563347007997</v>
      </c>
      <c r="Y86" s="122">
        <f>VLOOKUP($A86,'RevPAR Raw Data'!$B$6:$BE$43,'RevPAR Raw Data'!AH$1,FALSE)</f>
        <v>48.236360478851303</v>
      </c>
      <c r="Z86" s="122">
        <f>VLOOKUP($A86,'RevPAR Raw Data'!$B$6:$BE$43,'RevPAR Raw Data'!AI$1,FALSE)</f>
        <v>52.712621672089398</v>
      </c>
      <c r="AA86" s="122">
        <f>VLOOKUP($A86,'RevPAR Raw Data'!$B$6:$BE$43,'RevPAR Raw Data'!AJ$1,FALSE)</f>
        <v>51.5878090748337</v>
      </c>
      <c r="AB86" s="122">
        <f>VLOOKUP($A86,'RevPAR Raw Data'!$B$6:$BE$43,'RevPAR Raw Data'!AK$1,FALSE)</f>
        <v>52.492711582260497</v>
      </c>
      <c r="AC86" s="123">
        <f>VLOOKUP($A86,'RevPAR Raw Data'!$B$6:$BE$43,'RevPAR Raw Data'!AL$1,FALSE)</f>
        <v>49.057213231008603</v>
      </c>
      <c r="AD86" s="122">
        <f>VLOOKUP($A86,'RevPAR Raw Data'!$B$6:$BE$43,'RevPAR Raw Data'!AN$1,FALSE)</f>
        <v>70.922336295798502</v>
      </c>
      <c r="AE86" s="122">
        <f>VLOOKUP($A86,'RevPAR Raw Data'!$B$6:$BE$43,'RevPAR Raw Data'!AO$1,FALSE)</f>
        <v>70.710479360588394</v>
      </c>
      <c r="AF86" s="123">
        <f>VLOOKUP($A86,'RevPAR Raw Data'!$B$6:$BE$43,'RevPAR Raw Data'!AP$1,FALSE)</f>
        <v>70.816407828193505</v>
      </c>
      <c r="AG86" s="124">
        <f>VLOOKUP($A86,'RevPAR Raw Data'!$B$6:$BE$43,'RevPAR Raw Data'!AR$1,FALSE)</f>
        <v>55.274125973061402</v>
      </c>
    </row>
    <row r="87" spans="1:33" x14ac:dyDescent="0.25">
      <c r="A87" s="101" t="s">
        <v>122</v>
      </c>
      <c r="B87" s="89">
        <f>(VLOOKUP($A86,'Occupancy Raw Data'!$B$8:$BE$51,'Occupancy Raw Data'!AT$3,FALSE))/100</f>
        <v>1.2322984749455299E-2</v>
      </c>
      <c r="C87" s="90">
        <f>(VLOOKUP($A86,'Occupancy Raw Data'!$B$8:$BE$51,'Occupancy Raw Data'!AU$3,FALSE))/100</f>
        <v>-1.6217815921870299E-2</v>
      </c>
      <c r="D87" s="90">
        <f>(VLOOKUP($A86,'Occupancy Raw Data'!$B$8:$BE$51,'Occupancy Raw Data'!AV$3,FALSE))/100</f>
        <v>-2.1025554996365201E-2</v>
      </c>
      <c r="E87" s="90">
        <f>(VLOOKUP($A86,'Occupancy Raw Data'!$B$8:$BE$51,'Occupancy Raw Data'!AW$3,FALSE))/100</f>
        <v>-5.2255884917175199E-2</v>
      </c>
      <c r="F87" s="90">
        <f>(VLOOKUP($A86,'Occupancy Raw Data'!$B$8:$BE$51,'Occupancy Raw Data'!AX$3,FALSE))/100</f>
        <v>-0.102266389494498</v>
      </c>
      <c r="G87" s="90">
        <f>(VLOOKUP($A86,'Occupancy Raw Data'!$B$8:$BE$51,'Occupancy Raw Data'!AY$3,FALSE))/100</f>
        <v>-3.9352988885208003E-2</v>
      </c>
      <c r="H87" s="91">
        <f>(VLOOKUP($A86,'Occupancy Raw Data'!$B$8:$BE$51,'Occupancy Raw Data'!BA$3,FALSE))/100</f>
        <v>-4.6814828562149094E-2</v>
      </c>
      <c r="I87" s="91">
        <f>(VLOOKUP($A86,'Occupancy Raw Data'!$B$8:$BE$51,'Occupancy Raw Data'!BB$3,FALSE))/100</f>
        <v>-5.1991303945603404E-2</v>
      </c>
      <c r="J87" s="90">
        <f>(VLOOKUP($A86,'Occupancy Raw Data'!$B$8:$BE$51,'Occupancy Raw Data'!BC$3,FALSE))/100</f>
        <v>-4.94070230705086E-2</v>
      </c>
      <c r="K87" s="92">
        <f>(VLOOKUP($A86,'Occupancy Raw Data'!$B$8:$BE$51,'Occupancy Raw Data'!BE$3,FALSE))/100</f>
        <v>-4.2673643784474302E-2</v>
      </c>
      <c r="M87" s="89">
        <f>(VLOOKUP($A86,'ADR Raw Data'!$B$6:$BE$49,'ADR Raw Data'!AT$1,FALSE))/100</f>
        <v>-7.6431745301158899E-2</v>
      </c>
      <c r="N87" s="90">
        <f>(VLOOKUP($A86,'ADR Raw Data'!$B$6:$BE$49,'ADR Raw Data'!AU$1,FALSE))/100</f>
        <v>-5.8747560215427604E-2</v>
      </c>
      <c r="O87" s="90">
        <f>(VLOOKUP($A86,'ADR Raw Data'!$B$6:$BE$49,'ADR Raw Data'!AV$1,FALSE))/100</f>
        <v>-5.5142248260430099E-2</v>
      </c>
      <c r="P87" s="90">
        <f>(VLOOKUP($A86,'ADR Raw Data'!$B$6:$BE$49,'ADR Raw Data'!AW$1,FALSE))/100</f>
        <v>-9.8015496767057592E-2</v>
      </c>
      <c r="Q87" s="90">
        <f>(VLOOKUP($A86,'ADR Raw Data'!$B$6:$BE$49,'ADR Raw Data'!AX$1,FALSE))/100</f>
        <v>-0.19169433096137101</v>
      </c>
      <c r="R87" s="90">
        <f>(VLOOKUP($A86,'ADR Raw Data'!$B$6:$BE$49,'ADR Raw Data'!AY$1,FALSE))/100</f>
        <v>-0.103534178051486</v>
      </c>
      <c r="S87" s="91">
        <f>(VLOOKUP($A86,'ADR Raw Data'!$B$6:$BE$49,'ADR Raw Data'!BA$1,FALSE))/100</f>
        <v>-0.18514476261540999</v>
      </c>
      <c r="T87" s="91">
        <f>(VLOOKUP($A86,'ADR Raw Data'!$B$6:$BE$49,'ADR Raw Data'!BB$1,FALSE))/100</f>
        <v>-0.189177502824322</v>
      </c>
      <c r="U87" s="90">
        <f>(VLOOKUP($A86,'ADR Raw Data'!$B$6:$BE$49,'ADR Raw Data'!BC$1,FALSE))/100</f>
        <v>-0.18716794056955302</v>
      </c>
      <c r="V87" s="92">
        <f>(VLOOKUP($A86,'ADR Raw Data'!$B$6:$BE$49,'ADR Raw Data'!BE$1,FALSE))/100</f>
        <v>-0.13662905656802399</v>
      </c>
      <c r="X87" s="89">
        <f>(VLOOKUP($A86,'RevPAR Raw Data'!$B$6:$BE$49,'RevPAR Raw Data'!AT$1,FALSE))/100</f>
        <v>-6.5050627783424006E-2</v>
      </c>
      <c r="Y87" s="90">
        <f>(VLOOKUP($A86,'RevPAR Raw Data'!$B$6:$BE$49,'RevPAR Raw Data'!AU$1,FALSE))/100</f>
        <v>-7.4012619019865195E-2</v>
      </c>
      <c r="Z87" s="90">
        <f>(VLOOKUP($A86,'RevPAR Raw Data'!$B$6:$BE$49,'RevPAR Raw Data'!AV$1,FALSE))/100</f>
        <v>-7.5008406883372403E-2</v>
      </c>
      <c r="AA87" s="90">
        <f>(VLOOKUP($A86,'RevPAR Raw Data'!$B$6:$BE$49,'RevPAR Raw Data'!AW$1,FALSE))/100</f>
        <v>-0.145149495165073</v>
      </c>
      <c r="AB87" s="90">
        <f>(VLOOKUP($A86,'RevPAR Raw Data'!$B$6:$BE$49,'RevPAR Raw Data'!AX$1,FALSE))/100</f>
        <v>-0.27435683334188699</v>
      </c>
      <c r="AC87" s="90">
        <f>(VLOOKUP($A86,'RevPAR Raw Data'!$B$6:$BE$49,'RevPAR Raw Data'!AY$1,FALSE))/100</f>
        <v>-0.138812787578595</v>
      </c>
      <c r="AD87" s="91">
        <f>(VLOOKUP($A86,'RevPAR Raw Data'!$B$6:$BE$49,'RevPAR Raw Data'!BA$1,FALSE))/100</f>
        <v>-0.22329207085653899</v>
      </c>
      <c r="AE87" s="91">
        <f>(VLOOKUP($A86,'RevPAR Raw Data'!$B$6:$BE$49,'RevPAR Raw Data'!BB$1,FALSE))/100</f>
        <v>-0.231333221720916</v>
      </c>
      <c r="AF87" s="90">
        <f>(VLOOKUP($A86,'RevPAR Raw Data'!$B$6:$BE$49,'RevPAR Raw Data'!BC$1,FALSE))/100</f>
        <v>-0.22732755288228201</v>
      </c>
      <c r="AG87" s="92">
        <f>(VLOOKUP($A86,'RevPAR Raw Data'!$B$6:$BE$49,'RevPAR Raw Data'!BE$1,FALSE))/100</f>
        <v>-0.17347224066190597</v>
      </c>
    </row>
    <row r="88" spans="1:33" x14ac:dyDescent="0.25">
      <c r="A88" s="139"/>
      <c r="B88" s="117"/>
      <c r="C88" s="118"/>
      <c r="D88" s="118"/>
      <c r="E88" s="118"/>
      <c r="F88" s="118"/>
      <c r="G88" s="119"/>
      <c r="H88" s="99"/>
      <c r="I88" s="99"/>
      <c r="J88" s="119"/>
      <c r="K88" s="120"/>
      <c r="M88" s="121"/>
      <c r="N88" s="122"/>
      <c r="O88" s="122"/>
      <c r="P88" s="122"/>
      <c r="Q88" s="122"/>
      <c r="R88" s="123"/>
      <c r="S88" s="122"/>
      <c r="T88" s="122"/>
      <c r="U88" s="123"/>
      <c r="V88" s="124"/>
      <c r="X88" s="121"/>
      <c r="Y88" s="122"/>
      <c r="Z88" s="122"/>
      <c r="AA88" s="122"/>
      <c r="AB88" s="122"/>
      <c r="AC88" s="123"/>
      <c r="AD88" s="122"/>
      <c r="AE88" s="122"/>
      <c r="AF88" s="123"/>
      <c r="AG88" s="124"/>
    </row>
    <row r="89" spans="1:33" x14ac:dyDescent="0.25">
      <c r="A89" s="116" t="s">
        <v>88</v>
      </c>
      <c r="B89" s="117">
        <f>(VLOOKUP($A89,'Occupancy Raw Data'!$B$8:$BE$45,'Occupancy Raw Data'!AG$3,FALSE))/100</f>
        <v>0.55804668304668292</v>
      </c>
      <c r="C89" s="118">
        <f>(VLOOKUP($A89,'Occupancy Raw Data'!$B$8:$BE$45,'Occupancy Raw Data'!AH$3,FALSE))/100</f>
        <v>0.61240786240786205</v>
      </c>
      <c r="D89" s="118">
        <f>(VLOOKUP($A89,'Occupancy Raw Data'!$B$8:$BE$45,'Occupancy Raw Data'!AI$3,FALSE))/100</f>
        <v>0.65154440154440096</v>
      </c>
      <c r="E89" s="118">
        <f>(VLOOKUP($A89,'Occupancy Raw Data'!$B$8:$BE$45,'Occupancy Raw Data'!AJ$3,FALSE))/100</f>
        <v>0.67949280449280391</v>
      </c>
      <c r="F89" s="118">
        <f>(VLOOKUP($A89,'Occupancy Raw Data'!$B$8:$BE$45,'Occupancy Raw Data'!AK$3,FALSE))/100</f>
        <v>0.67865917865917791</v>
      </c>
      <c r="G89" s="119">
        <f>(VLOOKUP($A89,'Occupancy Raw Data'!$B$8:$BE$45,'Occupancy Raw Data'!AL$3,FALSE))/100</f>
        <v>0.63603018603018602</v>
      </c>
      <c r="H89" s="99">
        <f>(VLOOKUP($A89,'Occupancy Raw Data'!$B$8:$BE$45,'Occupancy Raw Data'!AN$3,FALSE))/100</f>
        <v>0.73148473148473103</v>
      </c>
      <c r="I89" s="99">
        <f>(VLOOKUP($A89,'Occupancy Raw Data'!$B$8:$BE$45,'Occupancy Raw Data'!AO$3,FALSE))/100</f>
        <v>0.70529133029133007</v>
      </c>
      <c r="J89" s="119">
        <f>(VLOOKUP($A89,'Occupancy Raw Data'!$B$8:$BE$45,'Occupancy Raw Data'!AP$3,FALSE))/100</f>
        <v>0.71838803088803005</v>
      </c>
      <c r="K89" s="120">
        <f>(VLOOKUP($A89,'Occupancy Raw Data'!$B$8:$BE$45,'Occupancy Raw Data'!AR$3,FALSE))/100</f>
        <v>0.65956099884671304</v>
      </c>
      <c r="M89" s="121">
        <f>VLOOKUP($A89,'ADR Raw Data'!$B$6:$BE$43,'ADR Raw Data'!AG$1,FALSE)</f>
        <v>105.112366593285</v>
      </c>
      <c r="N89" s="122">
        <f>VLOOKUP($A89,'ADR Raw Data'!$B$6:$BE$43,'ADR Raw Data'!AH$1,FALSE)</f>
        <v>110.989320246453</v>
      </c>
      <c r="O89" s="122">
        <f>VLOOKUP($A89,'ADR Raw Data'!$B$6:$BE$43,'ADR Raw Data'!AI$1,FALSE)</f>
        <v>117.15063274073999</v>
      </c>
      <c r="P89" s="122">
        <f>VLOOKUP($A89,'ADR Raw Data'!$B$6:$BE$43,'ADR Raw Data'!AJ$1,FALSE)</f>
        <v>124.28571505779</v>
      </c>
      <c r="Q89" s="122">
        <f>VLOOKUP($A89,'ADR Raw Data'!$B$6:$BE$43,'ADR Raw Data'!AK$1,FALSE)</f>
        <v>121.182710137057</v>
      </c>
      <c r="R89" s="123">
        <f>VLOOKUP($A89,'ADR Raw Data'!$B$6:$BE$43,'ADR Raw Data'!AL$1,FALSE)</f>
        <v>116.23668011920201</v>
      </c>
      <c r="S89" s="122">
        <f>VLOOKUP($A89,'ADR Raw Data'!$B$6:$BE$43,'ADR Raw Data'!AN$1,FALSE)</f>
        <v>128.12168988123801</v>
      </c>
      <c r="T89" s="122">
        <f>VLOOKUP($A89,'ADR Raw Data'!$B$6:$BE$43,'ADR Raw Data'!AO$1,FALSE)</f>
        <v>123.01850968584699</v>
      </c>
      <c r="U89" s="123">
        <f>VLOOKUP($A89,'ADR Raw Data'!$B$6:$BE$43,'ADR Raw Data'!AP$1,FALSE)</f>
        <v>125.61661700003</v>
      </c>
      <c r="V89" s="124">
        <f>VLOOKUP($A89,'ADR Raw Data'!$B$6:$BE$43,'ADR Raw Data'!AR$1,FALSE)</f>
        <v>119.155692872687</v>
      </c>
      <c r="X89" s="121">
        <f>VLOOKUP($A89,'RevPAR Raw Data'!$B$6:$BE$43,'RevPAR Raw Data'!AG$1,FALSE)</f>
        <v>58.657607524569997</v>
      </c>
      <c r="Y89" s="122">
        <f>VLOOKUP($A89,'RevPAR Raw Data'!$B$6:$BE$43,'RevPAR Raw Data'!AH$1,FALSE)</f>
        <v>67.970732362232297</v>
      </c>
      <c r="Z89" s="122">
        <f>VLOOKUP($A89,'RevPAR Raw Data'!$B$6:$BE$43,'RevPAR Raw Data'!AI$1,FALSE)</f>
        <v>76.3288388996138</v>
      </c>
      <c r="AA89" s="122">
        <f>VLOOKUP($A89,'RevPAR Raw Data'!$B$6:$BE$43,'RevPAR Raw Data'!AJ$1,FALSE)</f>
        <v>84.451249083011504</v>
      </c>
      <c r="AB89" s="122">
        <f>VLOOKUP($A89,'RevPAR Raw Data'!$B$6:$BE$43,'RevPAR Raw Data'!AK$1,FALSE)</f>
        <v>82.241758529308498</v>
      </c>
      <c r="AC89" s="123">
        <f>VLOOKUP($A89,'RevPAR Raw Data'!$B$6:$BE$43,'RevPAR Raw Data'!AL$1,FALSE)</f>
        <v>73.930037279747197</v>
      </c>
      <c r="AD89" s="122">
        <f>VLOOKUP($A89,'RevPAR Raw Data'!$B$6:$BE$43,'RevPAR Raw Data'!AN$1,FALSE)</f>
        <v>93.719059920147401</v>
      </c>
      <c r="AE89" s="122">
        <f>VLOOKUP($A89,'RevPAR Raw Data'!$B$6:$BE$43,'RevPAR Raw Data'!AO$1,FALSE)</f>
        <v>86.763888346788306</v>
      </c>
      <c r="AF89" s="123">
        <f>VLOOKUP($A89,'RevPAR Raw Data'!$B$6:$BE$43,'RevPAR Raw Data'!AP$1,FALSE)</f>
        <v>90.241474133467804</v>
      </c>
      <c r="AG89" s="124">
        <f>VLOOKUP($A89,'RevPAR Raw Data'!$B$6:$BE$43,'RevPAR Raw Data'!AR$1,FALSE)</f>
        <v>78.5904478093817</v>
      </c>
    </row>
    <row r="90" spans="1:33" x14ac:dyDescent="0.25">
      <c r="A90" s="101" t="s">
        <v>122</v>
      </c>
      <c r="B90" s="89">
        <f>(VLOOKUP($A89,'Occupancy Raw Data'!$B$8:$BE$51,'Occupancy Raw Data'!AT$3,FALSE))/100</f>
        <v>1.9044337100659501E-3</v>
      </c>
      <c r="C90" s="90">
        <f>(VLOOKUP($A89,'Occupancy Raw Data'!$B$8:$BE$51,'Occupancy Raw Data'!AU$3,FALSE))/100</f>
        <v>-1.1881259860843001E-2</v>
      </c>
      <c r="D90" s="90">
        <f>(VLOOKUP($A89,'Occupancy Raw Data'!$B$8:$BE$51,'Occupancy Raw Data'!AV$3,FALSE))/100</f>
        <v>-1.60473373266154E-2</v>
      </c>
      <c r="E90" s="90">
        <f>(VLOOKUP($A89,'Occupancy Raw Data'!$B$8:$BE$51,'Occupancy Raw Data'!AW$3,FALSE))/100</f>
        <v>3.21180078921669E-2</v>
      </c>
      <c r="F90" s="90">
        <f>(VLOOKUP($A89,'Occupancy Raw Data'!$B$8:$BE$51,'Occupancy Raw Data'!AX$3,FALSE))/100</f>
        <v>-1.1437893997893901E-2</v>
      </c>
      <c r="G90" s="90">
        <f>(VLOOKUP($A89,'Occupancy Raw Data'!$B$8:$BE$51,'Occupancy Raw Data'!AY$3,FALSE))/100</f>
        <v>-1.1421667577222799E-3</v>
      </c>
      <c r="H90" s="91">
        <f>(VLOOKUP($A89,'Occupancy Raw Data'!$B$8:$BE$51,'Occupancy Raw Data'!BA$3,FALSE))/100</f>
        <v>-2.4515586301488899E-2</v>
      </c>
      <c r="I90" s="91">
        <f>(VLOOKUP($A89,'Occupancy Raw Data'!$B$8:$BE$51,'Occupancy Raw Data'!BB$3,FALSE))/100</f>
        <v>-7.1147397440650503E-2</v>
      </c>
      <c r="J90" s="90">
        <f>(VLOOKUP($A89,'Occupancy Raw Data'!$B$8:$BE$51,'Occupancy Raw Data'!BC$3,FALSE))/100</f>
        <v>-4.7977432646564198E-2</v>
      </c>
      <c r="K90" s="92">
        <f>(VLOOKUP($A89,'Occupancy Raw Data'!$B$8:$BE$51,'Occupancy Raw Data'!BE$3,FALSE))/100</f>
        <v>-1.62036256576195E-2</v>
      </c>
      <c r="M90" s="89">
        <f>(VLOOKUP($A89,'ADR Raw Data'!$B$6:$BE$49,'ADR Raw Data'!AT$1,FALSE))/100</f>
        <v>5.8388656457369001E-3</v>
      </c>
      <c r="N90" s="90">
        <f>(VLOOKUP($A89,'ADR Raw Data'!$B$6:$BE$49,'ADR Raw Data'!AU$1,FALSE))/100</f>
        <v>2.11575203303686E-2</v>
      </c>
      <c r="O90" s="90">
        <f>(VLOOKUP($A89,'ADR Raw Data'!$B$6:$BE$49,'ADR Raw Data'!AV$1,FALSE))/100</f>
        <v>2.3554332203675799E-2</v>
      </c>
      <c r="P90" s="90">
        <f>(VLOOKUP($A89,'ADR Raw Data'!$B$6:$BE$49,'ADR Raw Data'!AW$1,FALSE))/100</f>
        <v>5.6272193079343301E-2</v>
      </c>
      <c r="Q90" s="90">
        <f>(VLOOKUP($A89,'ADR Raw Data'!$B$6:$BE$49,'ADR Raw Data'!AX$1,FALSE))/100</f>
        <v>1.3497117117561099E-2</v>
      </c>
      <c r="R90" s="90">
        <f>(VLOOKUP($A89,'ADR Raw Data'!$B$6:$BE$49,'ADR Raw Data'!AY$1,FALSE))/100</f>
        <v>2.5396331288780001E-2</v>
      </c>
      <c r="S90" s="91">
        <f>(VLOOKUP($A89,'ADR Raw Data'!$B$6:$BE$49,'ADR Raw Data'!BA$1,FALSE))/100</f>
        <v>-4.6637609925592703E-2</v>
      </c>
      <c r="T90" s="91">
        <f>(VLOOKUP($A89,'ADR Raw Data'!$B$6:$BE$49,'ADR Raw Data'!BB$1,FALSE))/100</f>
        <v>-8.3371544073665399E-2</v>
      </c>
      <c r="U90" s="90">
        <f>(VLOOKUP($A89,'ADR Raw Data'!$B$6:$BE$49,'ADR Raw Data'!BC$1,FALSE))/100</f>
        <v>-6.4641821423287504E-2</v>
      </c>
      <c r="V90" s="92">
        <f>(VLOOKUP($A89,'ADR Raw Data'!$B$6:$BE$49,'ADR Raw Data'!BE$1,FALSE))/100</f>
        <v>-7.7948701077762703E-3</v>
      </c>
      <c r="X90" s="89">
        <f>(VLOOKUP($A89,'RevPAR Raw Data'!$B$6:$BE$49,'RevPAR Raw Data'!AT$1,FALSE))/100</f>
        <v>7.7544190883671402E-3</v>
      </c>
      <c r="Y90" s="90">
        <f>(VLOOKUP($A89,'RevPAR Raw Data'!$B$6:$BE$49,'RevPAR Raw Data'!AU$1,FALSE))/100</f>
        <v>9.02488247246944E-3</v>
      </c>
      <c r="Z90" s="90">
        <f>(VLOOKUP($A89,'RevPAR Raw Data'!$B$6:$BE$49,'RevPAR Raw Data'!AV$1,FALSE))/100</f>
        <v>7.1290105626849202E-3</v>
      </c>
      <c r="AA90" s="90">
        <f>(VLOOKUP($A89,'RevPAR Raw Data'!$B$6:$BE$49,'RevPAR Raw Data'!AW$1,FALSE))/100</f>
        <v>9.0197551712942192E-2</v>
      </c>
      <c r="AB90" s="90">
        <f>(VLOOKUP($A89,'RevPAR Raw Data'!$B$6:$BE$49,'RevPAR Raw Data'!AX$1,FALSE))/100</f>
        <v>1.90484452479932E-3</v>
      </c>
      <c r="AC90" s="90">
        <f>(VLOOKUP($A89,'RevPAR Raw Data'!$B$6:$BE$49,'RevPAR Raw Data'!AY$1,FALSE))/100</f>
        <v>2.4225157685691497E-2</v>
      </c>
      <c r="AD90" s="91">
        <f>(VLOOKUP($A89,'RevPAR Raw Data'!$B$6:$BE$49,'RevPAR Raw Data'!BA$1,FALSE))/100</f>
        <v>-7.0009847876055603E-2</v>
      </c>
      <c r="AE90" s="91">
        <f>(VLOOKUP($A89,'RevPAR Raw Data'!$B$6:$BE$49,'RevPAR Raw Data'!BB$1,FALSE))/100</f>
        <v>-0.14858727313286602</v>
      </c>
      <c r="AF90" s="90">
        <f>(VLOOKUP($A89,'RevPAR Raw Data'!$B$6:$BE$49,'RevPAR Raw Data'!BC$1,FALSE))/100</f>
        <v>-0.10951790543636401</v>
      </c>
      <c r="AG90" s="92">
        <f>(VLOOKUP($A89,'RevPAR Raw Data'!$B$6:$BE$49,'RevPAR Raw Data'!BE$1,FALSE))/100</f>
        <v>-2.3872190608119598E-2</v>
      </c>
    </row>
    <row r="91" spans="1:33" x14ac:dyDescent="0.25">
      <c r="A91" s="139"/>
      <c r="B91" s="117"/>
      <c r="C91" s="118"/>
      <c r="D91" s="118"/>
      <c r="E91" s="118"/>
      <c r="F91" s="118"/>
      <c r="G91" s="119"/>
      <c r="H91" s="99"/>
      <c r="I91" s="99"/>
      <c r="J91" s="119"/>
      <c r="K91" s="120"/>
      <c r="M91" s="121"/>
      <c r="N91" s="122"/>
      <c r="O91" s="122"/>
      <c r="P91" s="122"/>
      <c r="Q91" s="122"/>
      <c r="R91" s="123"/>
      <c r="S91" s="122"/>
      <c r="T91" s="122"/>
      <c r="U91" s="123"/>
      <c r="V91" s="124"/>
      <c r="X91" s="121"/>
      <c r="Y91" s="122"/>
      <c r="Z91" s="122"/>
      <c r="AA91" s="122"/>
      <c r="AB91" s="122"/>
      <c r="AC91" s="123"/>
      <c r="AD91" s="122"/>
      <c r="AE91" s="122"/>
      <c r="AF91" s="123"/>
      <c r="AG91" s="124"/>
    </row>
    <row r="92" spans="1:33" x14ac:dyDescent="0.25">
      <c r="A92" s="116" t="s">
        <v>89</v>
      </c>
      <c r="B92" s="117">
        <f>(VLOOKUP($A92,'Occupancy Raw Data'!$B$8:$BE$45,'Occupancy Raw Data'!AG$3,FALSE))/100</f>
        <v>0.47681689476168004</v>
      </c>
      <c r="C92" s="118">
        <f>(VLOOKUP($A92,'Occupancy Raw Data'!$B$8:$BE$45,'Occupancy Raw Data'!AH$3,FALSE))/100</f>
        <v>0.51795265062136198</v>
      </c>
      <c r="D92" s="118">
        <f>(VLOOKUP($A92,'Occupancy Raw Data'!$B$8:$BE$45,'Occupancy Raw Data'!AI$3,FALSE))/100</f>
        <v>0.56754365266635198</v>
      </c>
      <c r="E92" s="118">
        <f>(VLOOKUP($A92,'Occupancy Raw Data'!$B$8:$BE$45,'Occupancy Raw Data'!AJ$3,FALSE))/100</f>
        <v>0.59102170835299606</v>
      </c>
      <c r="F92" s="118">
        <f>(VLOOKUP($A92,'Occupancy Raw Data'!$B$8:$BE$45,'Occupancy Raw Data'!AK$3,FALSE))/100</f>
        <v>0.63673902784332204</v>
      </c>
      <c r="G92" s="119">
        <f>(VLOOKUP($A92,'Occupancy Raw Data'!$B$8:$BE$45,'Occupancy Raw Data'!AL$3,FALSE))/100</f>
        <v>0.55801478684914196</v>
      </c>
      <c r="H92" s="99">
        <f>(VLOOKUP($A92,'Occupancy Raw Data'!$B$8:$BE$45,'Occupancy Raw Data'!AN$3,FALSE))/100</f>
        <v>0.77499213465471106</v>
      </c>
      <c r="I92" s="99">
        <f>(VLOOKUP($A92,'Occupancy Raw Data'!$B$8:$BE$45,'Occupancy Raw Data'!AO$3,FALSE))/100</f>
        <v>0.80287478370300402</v>
      </c>
      <c r="J92" s="119">
        <f>(VLOOKUP($A92,'Occupancy Raw Data'!$B$8:$BE$45,'Occupancy Raw Data'!AP$3,FALSE))/100</f>
        <v>0.78893345917885693</v>
      </c>
      <c r="K92" s="120">
        <f>(VLOOKUP($A92,'Occupancy Raw Data'!$B$8:$BE$45,'Occupancy Raw Data'!AR$3,FALSE))/100</f>
        <v>0.623991550371918</v>
      </c>
      <c r="M92" s="121">
        <f>VLOOKUP($A92,'ADR Raw Data'!$B$6:$BE$43,'ADR Raw Data'!AG$1,FALSE)</f>
        <v>118.81935501257701</v>
      </c>
      <c r="N92" s="122">
        <f>VLOOKUP($A92,'ADR Raw Data'!$B$6:$BE$43,'ADR Raw Data'!AH$1,FALSE)</f>
        <v>119.947676656163</v>
      </c>
      <c r="O92" s="122">
        <f>VLOOKUP($A92,'ADR Raw Data'!$B$6:$BE$43,'ADR Raw Data'!AI$1,FALSE)</f>
        <v>124.923962488306</v>
      </c>
      <c r="P92" s="122">
        <f>VLOOKUP($A92,'ADR Raw Data'!$B$6:$BE$43,'ADR Raw Data'!AJ$1,FALSE)</f>
        <v>124.686643394217</v>
      </c>
      <c r="Q92" s="122">
        <f>VLOOKUP($A92,'ADR Raw Data'!$B$6:$BE$43,'ADR Raw Data'!AK$1,FALSE)</f>
        <v>127.858580970909</v>
      </c>
      <c r="R92" s="123">
        <f>VLOOKUP($A92,'ADR Raw Data'!$B$6:$BE$43,'ADR Raw Data'!AL$1,FALSE)</f>
        <v>123.57635123403701</v>
      </c>
      <c r="S92" s="122">
        <f>VLOOKUP($A92,'ADR Raw Data'!$B$6:$BE$43,'ADR Raw Data'!AN$1,FALSE)</f>
        <v>162.62737505391601</v>
      </c>
      <c r="T92" s="122">
        <f>VLOOKUP($A92,'ADR Raw Data'!$B$6:$BE$43,'ADR Raw Data'!AO$1,FALSE)</f>
        <v>166.97169607895901</v>
      </c>
      <c r="U92" s="123">
        <f>VLOOKUP($A92,'ADR Raw Data'!$B$6:$BE$43,'ADR Raw Data'!AP$1,FALSE)</f>
        <v>164.83792003888101</v>
      </c>
      <c r="V92" s="124">
        <f>VLOOKUP($A92,'ADR Raw Data'!$B$6:$BE$43,'ADR Raw Data'!AR$1,FALSE)</f>
        <v>138.481604444574</v>
      </c>
      <c r="X92" s="121">
        <f>VLOOKUP($A92,'RevPAR Raw Data'!$B$6:$BE$43,'RevPAR Raw Data'!AG$1,FALSE)</f>
        <v>56.655075894683002</v>
      </c>
      <c r="Y92" s="122">
        <f>VLOOKUP($A92,'RevPAR Raw Data'!$B$6:$BE$43,'RevPAR Raw Data'!AH$1,FALSE)</f>
        <v>62.127217059933898</v>
      </c>
      <c r="Z92" s="122">
        <f>VLOOKUP($A92,'RevPAR Raw Data'!$B$6:$BE$43,'RevPAR Raw Data'!AI$1,FALSE)</f>
        <v>70.899801976168007</v>
      </c>
      <c r="AA92" s="122">
        <f>VLOOKUP($A92,'RevPAR Raw Data'!$B$6:$BE$43,'RevPAR Raw Data'!AJ$1,FALSE)</f>
        <v>73.692512987651398</v>
      </c>
      <c r="AB92" s="122">
        <f>VLOOKUP($A92,'RevPAR Raw Data'!$B$6:$BE$43,'RevPAR Raw Data'!AK$1,FALSE)</f>
        <v>81.412548548843702</v>
      </c>
      <c r="AC92" s="123">
        <f>VLOOKUP($A92,'RevPAR Raw Data'!$B$6:$BE$43,'RevPAR Raw Data'!AL$1,FALSE)</f>
        <v>68.957431293455997</v>
      </c>
      <c r="AD92" s="122">
        <f>VLOOKUP($A92,'RevPAR Raw Data'!$B$6:$BE$43,'RevPAR Raw Data'!AN$1,FALSE)</f>
        <v>126.03493654632599</v>
      </c>
      <c r="AE92" s="122">
        <f>VLOOKUP($A92,'RevPAR Raw Data'!$B$6:$BE$43,'RevPAR Raw Data'!AO$1,FALSE)</f>
        <v>134.05736437391801</v>
      </c>
      <c r="AF92" s="123">
        <f>VLOOKUP($A92,'RevPAR Raw Data'!$B$6:$BE$43,'RevPAR Raw Data'!AP$1,FALSE)</f>
        <v>130.04615046012199</v>
      </c>
      <c r="AG92" s="124">
        <f>VLOOKUP($A92,'RevPAR Raw Data'!$B$6:$BE$43,'RevPAR Raw Data'!AR$1,FALSE)</f>
        <v>86.411351055360697</v>
      </c>
    </row>
    <row r="93" spans="1:33" x14ac:dyDescent="0.25">
      <c r="A93" s="101" t="s">
        <v>122</v>
      </c>
      <c r="B93" s="89">
        <f>(VLOOKUP($A92,'Occupancy Raw Data'!$B$8:$BE$51,'Occupancy Raw Data'!AT$3,FALSE))/100</f>
        <v>-3.8619234972289196E-2</v>
      </c>
      <c r="C93" s="90">
        <f>(VLOOKUP($A92,'Occupancy Raw Data'!$B$8:$BE$51,'Occupancy Raw Data'!AU$3,FALSE))/100</f>
        <v>-5.9007681796225307E-2</v>
      </c>
      <c r="D93" s="90">
        <f>(VLOOKUP($A92,'Occupancy Raw Data'!$B$8:$BE$51,'Occupancy Raw Data'!AV$3,FALSE))/100</f>
        <v>-3.1635779756405295E-2</v>
      </c>
      <c r="E93" s="90">
        <f>(VLOOKUP($A92,'Occupancy Raw Data'!$B$8:$BE$51,'Occupancy Raw Data'!AW$3,FALSE))/100</f>
        <v>9.4388895938392701E-3</v>
      </c>
      <c r="F93" s="90">
        <f>(VLOOKUP($A92,'Occupancy Raw Data'!$B$8:$BE$51,'Occupancy Raw Data'!AX$3,FALSE))/100</f>
        <v>-8.4994112725863807E-3</v>
      </c>
      <c r="G93" s="90">
        <f>(VLOOKUP($A92,'Occupancy Raw Data'!$B$8:$BE$51,'Occupancy Raw Data'!AY$3,FALSE))/100</f>
        <v>-2.45113466018313E-2</v>
      </c>
      <c r="H93" s="91">
        <f>(VLOOKUP($A92,'Occupancy Raw Data'!$B$8:$BE$51,'Occupancy Raw Data'!BA$3,FALSE))/100</f>
        <v>1.5885606369488901E-2</v>
      </c>
      <c r="I93" s="91">
        <f>(VLOOKUP($A92,'Occupancy Raw Data'!$B$8:$BE$51,'Occupancy Raw Data'!BB$3,FALSE))/100</f>
        <v>7.9517616168789888E-3</v>
      </c>
      <c r="J93" s="90">
        <f>(VLOOKUP($A92,'Occupancy Raw Data'!$B$8:$BE$51,'Occupancy Raw Data'!BC$3,FALSE))/100</f>
        <v>1.18330389075354E-2</v>
      </c>
      <c r="K93" s="92">
        <f>(VLOOKUP($A92,'Occupancy Raw Data'!$B$8:$BE$51,'Occupancy Raw Data'!BE$3,FALSE))/100</f>
        <v>-1.1687557731557101E-2</v>
      </c>
      <c r="M93" s="89">
        <f>(VLOOKUP($A92,'ADR Raw Data'!$B$6:$BE$49,'ADR Raw Data'!AT$1,FALSE))/100</f>
        <v>1.5740282805009598E-2</v>
      </c>
      <c r="N93" s="90">
        <f>(VLOOKUP($A92,'ADR Raw Data'!$B$6:$BE$49,'ADR Raw Data'!AU$1,FALSE))/100</f>
        <v>2.1470865986201603E-4</v>
      </c>
      <c r="O93" s="90">
        <f>(VLOOKUP($A92,'ADR Raw Data'!$B$6:$BE$49,'ADR Raw Data'!AV$1,FALSE))/100</f>
        <v>2.1394400464123203E-2</v>
      </c>
      <c r="P93" s="90">
        <f>(VLOOKUP($A92,'ADR Raw Data'!$B$6:$BE$49,'ADR Raw Data'!AW$1,FALSE))/100</f>
        <v>3.0183294443501797E-2</v>
      </c>
      <c r="Q93" s="90">
        <f>(VLOOKUP($A92,'ADR Raw Data'!$B$6:$BE$49,'ADR Raw Data'!AX$1,FALSE))/100</f>
        <v>2.4125456006268302E-2</v>
      </c>
      <c r="R93" s="90">
        <f>(VLOOKUP($A92,'ADR Raw Data'!$B$6:$BE$49,'ADR Raw Data'!AY$1,FALSE))/100</f>
        <v>1.9325036620264399E-2</v>
      </c>
      <c r="S93" s="91">
        <f>(VLOOKUP($A92,'ADR Raw Data'!$B$6:$BE$49,'ADR Raw Data'!BA$1,FALSE))/100</f>
        <v>2.02298504527153E-2</v>
      </c>
      <c r="T93" s="91">
        <f>(VLOOKUP($A92,'ADR Raw Data'!$B$6:$BE$49,'ADR Raw Data'!BB$1,FALSE))/100</f>
        <v>2.2081409282660197E-2</v>
      </c>
      <c r="U93" s="90">
        <f>(VLOOKUP($A92,'ADR Raw Data'!$B$6:$BE$49,'ADR Raw Data'!BC$1,FALSE))/100</f>
        <v>2.1134241864096598E-2</v>
      </c>
      <c r="V93" s="92">
        <f>(VLOOKUP($A92,'ADR Raw Data'!$B$6:$BE$49,'ADR Raw Data'!BE$1,FALSE))/100</f>
        <v>2.2644671335524502E-2</v>
      </c>
      <c r="X93" s="89">
        <f>(VLOOKUP($A92,'RevPAR Raw Data'!$B$6:$BE$49,'RevPAR Raw Data'!AT$1,FALSE))/100</f>
        <v>-2.3486829847456599E-2</v>
      </c>
      <c r="Y93" s="90">
        <f>(VLOOKUP($A92,'RevPAR Raw Data'!$B$6:$BE$49,'RevPAR Raw Data'!AU$1,FALSE))/100</f>
        <v>-5.8805642596643296E-2</v>
      </c>
      <c r="Z93" s="90">
        <f>(VLOOKUP($A92,'RevPAR Raw Data'!$B$6:$BE$49,'RevPAR Raw Data'!AV$1,FALSE))/100</f>
        <v>-1.09182078333854E-2</v>
      </c>
      <c r="AA93" s="90">
        <f>(VLOOKUP($A92,'RevPAR Raw Data'!$B$6:$BE$49,'RevPAR Raw Data'!AW$1,FALSE))/100</f>
        <v>3.9907080821171698E-2</v>
      </c>
      <c r="AB93" s="90">
        <f>(VLOOKUP($A92,'RevPAR Raw Data'!$B$6:$BE$49,'RevPAR Raw Data'!AX$1,FALSE))/100</f>
        <v>1.5420992560946001E-2</v>
      </c>
      <c r="AC93" s="90">
        <f>(VLOOKUP($A92,'RevPAR Raw Data'!$B$6:$BE$49,'RevPAR Raw Data'!AY$1,FALSE))/100</f>
        <v>-5.6599926522592206E-3</v>
      </c>
      <c r="AD93" s="91">
        <f>(VLOOKUP($A92,'RevPAR Raw Data'!$B$6:$BE$49,'RevPAR Raw Data'!BA$1,FALSE))/100</f>
        <v>3.6436820263409699E-2</v>
      </c>
      <c r="AE93" s="91">
        <f>(VLOOKUP($A92,'RevPAR Raw Data'!$B$6:$BE$49,'RevPAR Raw Data'!BB$1,FALSE))/100</f>
        <v>3.0208757002319699E-2</v>
      </c>
      <c r="AF93" s="90">
        <f>(VLOOKUP($A92,'RevPAR Raw Data'!$B$6:$BE$49,'RevPAR Raw Data'!BC$1,FALSE))/100</f>
        <v>3.32173630778912E-2</v>
      </c>
      <c r="AG93" s="92">
        <f>(VLOOKUP($A92,'RevPAR Raw Data'!$B$6:$BE$49,'RevPAR Raw Data'!BE$1,FALSE))/100</f>
        <v>1.0692452700421301E-2</v>
      </c>
    </row>
    <row r="94" spans="1:33" x14ac:dyDescent="0.25">
      <c r="A94" s="139"/>
      <c r="B94" s="117"/>
      <c r="C94" s="118"/>
      <c r="D94" s="118"/>
      <c r="E94" s="118"/>
      <c r="F94" s="118"/>
      <c r="G94" s="119"/>
      <c r="H94" s="99"/>
      <c r="I94" s="99"/>
      <c r="J94" s="119"/>
      <c r="K94" s="120"/>
      <c r="M94" s="121"/>
      <c r="N94" s="122"/>
      <c r="O94" s="122"/>
      <c r="P94" s="122"/>
      <c r="Q94" s="122"/>
      <c r="R94" s="123"/>
      <c r="S94" s="122"/>
      <c r="T94" s="122"/>
      <c r="U94" s="123"/>
      <c r="V94" s="124"/>
      <c r="X94" s="121"/>
      <c r="Y94" s="122"/>
      <c r="Z94" s="122"/>
      <c r="AA94" s="122"/>
      <c r="AB94" s="122"/>
      <c r="AC94" s="123"/>
      <c r="AD94" s="122"/>
      <c r="AE94" s="122"/>
      <c r="AF94" s="123"/>
      <c r="AG94" s="124"/>
    </row>
    <row r="95" spans="1:33" x14ac:dyDescent="0.25">
      <c r="A95" s="116" t="s">
        <v>29</v>
      </c>
      <c r="B95" s="117">
        <f>(VLOOKUP($A95,'Occupancy Raw Data'!$B$8:$BE$45,'Occupancy Raw Data'!AG$3,FALSE))/100</f>
        <v>0.44565073917634601</v>
      </c>
      <c r="C95" s="118">
        <f>(VLOOKUP($A95,'Occupancy Raw Data'!$B$8:$BE$45,'Occupancy Raw Data'!AH$3,FALSE))/100</f>
        <v>0.51319957761351598</v>
      </c>
      <c r="D95" s="118">
        <f>(VLOOKUP($A95,'Occupancy Raw Data'!$B$8:$BE$45,'Occupancy Raw Data'!AI$3,FALSE))/100</f>
        <v>0.51613648363252307</v>
      </c>
      <c r="E95" s="118">
        <f>(VLOOKUP($A95,'Occupancy Raw Data'!$B$8:$BE$45,'Occupancy Raw Data'!AJ$3,FALSE))/100</f>
        <v>0.54045670538542701</v>
      </c>
      <c r="F95" s="118">
        <f>(VLOOKUP($A95,'Occupancy Raw Data'!$B$8:$BE$45,'Occupancy Raw Data'!AK$3,FALSE))/100</f>
        <v>0.58563225976768696</v>
      </c>
      <c r="G95" s="119">
        <f>(VLOOKUP($A95,'Occupancy Raw Data'!$B$8:$BE$45,'Occupancy Raw Data'!AL$3,FALSE))/100</f>
        <v>0.52021515311510003</v>
      </c>
      <c r="H95" s="99">
        <f>(VLOOKUP($A95,'Occupancy Raw Data'!$B$8:$BE$45,'Occupancy Raw Data'!AN$3,FALSE))/100</f>
        <v>0.682253167898627</v>
      </c>
      <c r="I95" s="99">
        <f>(VLOOKUP($A95,'Occupancy Raw Data'!$B$8:$BE$45,'Occupancy Raw Data'!AO$3,FALSE))/100</f>
        <v>0.66255279831045399</v>
      </c>
      <c r="J95" s="119">
        <f>(VLOOKUP($A95,'Occupancy Raw Data'!$B$8:$BE$45,'Occupancy Raw Data'!AP$3,FALSE))/100</f>
        <v>0.67240298310453994</v>
      </c>
      <c r="K95" s="120">
        <f>(VLOOKUP($A95,'Occupancy Raw Data'!$B$8:$BE$45,'Occupancy Raw Data'!AR$3,FALSE))/100</f>
        <v>0.56369739025494003</v>
      </c>
      <c r="M95" s="121">
        <f>VLOOKUP($A95,'ADR Raw Data'!$B$6:$BE$43,'ADR Raw Data'!AG$1,FALSE)</f>
        <v>135.71064198445001</v>
      </c>
      <c r="N95" s="122">
        <f>VLOOKUP($A95,'ADR Raw Data'!$B$6:$BE$43,'ADR Raw Data'!AH$1,FALSE)</f>
        <v>141.03504308127501</v>
      </c>
      <c r="O95" s="122">
        <f>VLOOKUP($A95,'ADR Raw Data'!$B$6:$BE$43,'ADR Raw Data'!AI$1,FALSE)</f>
        <v>142.10139888753901</v>
      </c>
      <c r="P95" s="122">
        <f>VLOOKUP($A95,'ADR Raw Data'!$B$6:$BE$43,'ADR Raw Data'!AJ$1,FALSE)</f>
        <v>141.92072169984101</v>
      </c>
      <c r="Q95" s="122">
        <f>VLOOKUP($A95,'ADR Raw Data'!$B$6:$BE$43,'ADR Raw Data'!AK$1,FALSE)</f>
        <v>148.13298191243501</v>
      </c>
      <c r="R95" s="123">
        <f>VLOOKUP($A95,'ADR Raw Data'!$B$6:$BE$43,'ADR Raw Data'!AL$1,FALSE)</f>
        <v>142.11652436471499</v>
      </c>
      <c r="S95" s="122">
        <f>VLOOKUP($A95,'ADR Raw Data'!$B$6:$BE$43,'ADR Raw Data'!AN$1,FALSE)</f>
        <v>179.50738186215199</v>
      </c>
      <c r="T95" s="122">
        <f>VLOOKUP($A95,'ADR Raw Data'!$B$6:$BE$43,'ADR Raw Data'!AO$1,FALSE)</f>
        <v>185.27822691503101</v>
      </c>
      <c r="U95" s="123">
        <f>VLOOKUP($A95,'ADR Raw Data'!$B$6:$BE$43,'ADR Raw Data'!AP$1,FALSE)</f>
        <v>182.35053517532401</v>
      </c>
      <c r="V95" s="124">
        <f>VLOOKUP($A95,'ADR Raw Data'!$B$6:$BE$43,'ADR Raw Data'!AR$1,FALSE)</f>
        <v>155.82877968823101</v>
      </c>
      <c r="X95" s="121">
        <f>VLOOKUP($A95,'RevPAR Raw Data'!$B$6:$BE$43,'RevPAR Raw Data'!AG$1,FALSE)</f>
        <v>60.4795479144667</v>
      </c>
      <c r="Y95" s="122">
        <f>VLOOKUP($A95,'RevPAR Raw Data'!$B$6:$BE$43,'RevPAR Raw Data'!AH$1,FALSE)</f>
        <v>72.379124538014693</v>
      </c>
      <c r="Z95" s="122">
        <f>VLOOKUP($A95,'RevPAR Raw Data'!$B$6:$BE$43,'RevPAR Raw Data'!AI$1,FALSE)</f>
        <v>73.343716341076998</v>
      </c>
      <c r="AA95" s="122">
        <f>VLOOKUP($A95,'RevPAR Raw Data'!$B$6:$BE$43,'RevPAR Raw Data'!AJ$1,FALSE)</f>
        <v>76.702005675818299</v>
      </c>
      <c r="AB95" s="122">
        <f>VLOOKUP($A95,'RevPAR Raw Data'!$B$6:$BE$43,'RevPAR Raw Data'!AK$1,FALSE)</f>
        <v>86.751452943505797</v>
      </c>
      <c r="AC95" s="123">
        <f>VLOOKUP($A95,'RevPAR Raw Data'!$B$6:$BE$43,'RevPAR Raw Data'!AL$1,FALSE)</f>
        <v>73.931169482576493</v>
      </c>
      <c r="AD95" s="122">
        <f>VLOOKUP($A95,'RevPAR Raw Data'!$B$6:$BE$43,'RevPAR Raw Data'!AN$1,FALSE)</f>
        <v>122.469479936642</v>
      </c>
      <c r="AE95" s="122">
        <f>VLOOKUP($A95,'RevPAR Raw Data'!$B$6:$BE$43,'RevPAR Raw Data'!AO$1,FALSE)</f>
        <v>122.75660770855301</v>
      </c>
      <c r="AF95" s="123">
        <f>VLOOKUP($A95,'RevPAR Raw Data'!$B$6:$BE$43,'RevPAR Raw Data'!AP$1,FALSE)</f>
        <v>122.61304382259701</v>
      </c>
      <c r="AG95" s="124">
        <f>VLOOKUP($A95,'RevPAR Raw Data'!$B$6:$BE$43,'RevPAR Raw Data'!AR$1,FALSE)</f>
        <v>87.840276436868294</v>
      </c>
    </row>
    <row r="96" spans="1:33" x14ac:dyDescent="0.25">
      <c r="A96" s="101" t="s">
        <v>122</v>
      </c>
      <c r="B96" s="89">
        <f>(VLOOKUP($A95,'Occupancy Raw Data'!$B$8:$BE$51,'Occupancy Raw Data'!AT$3,FALSE))/100</f>
        <v>1.9163854615665901E-2</v>
      </c>
      <c r="C96" s="90">
        <f>(VLOOKUP($A95,'Occupancy Raw Data'!$B$8:$BE$51,'Occupancy Raw Data'!AU$3,FALSE))/100</f>
        <v>3.1801256044017095E-2</v>
      </c>
      <c r="D96" s="90">
        <f>(VLOOKUP($A95,'Occupancy Raw Data'!$B$8:$BE$51,'Occupancy Raw Data'!AV$3,FALSE))/100</f>
        <v>6.00363159703591E-3</v>
      </c>
      <c r="E96" s="90">
        <f>(VLOOKUP($A95,'Occupancy Raw Data'!$B$8:$BE$51,'Occupancy Raw Data'!AW$3,FALSE))/100</f>
        <v>2.2874646471708001E-2</v>
      </c>
      <c r="F96" s="90">
        <f>(VLOOKUP($A95,'Occupancy Raw Data'!$B$8:$BE$51,'Occupancy Raw Data'!AX$3,FALSE))/100</f>
        <v>-1.8593887996242099E-2</v>
      </c>
      <c r="G96" s="90">
        <f>(VLOOKUP($A95,'Occupancy Raw Data'!$B$8:$BE$51,'Occupancy Raw Data'!AY$3,FALSE))/100</f>
        <v>1.09872864354509E-2</v>
      </c>
      <c r="H96" s="91">
        <f>(VLOOKUP($A95,'Occupancy Raw Data'!$B$8:$BE$51,'Occupancy Raw Data'!BA$3,FALSE))/100</f>
        <v>-5.7983246239459198E-2</v>
      </c>
      <c r="I96" s="91">
        <f>(VLOOKUP($A95,'Occupancy Raw Data'!$B$8:$BE$51,'Occupancy Raw Data'!BB$3,FALSE))/100</f>
        <v>-2.4728408247797401E-2</v>
      </c>
      <c r="J96" s="90">
        <f>(VLOOKUP($A95,'Occupancy Raw Data'!$B$8:$BE$51,'Occupancy Raw Data'!BC$3,FALSE))/100</f>
        <v>-4.1887668966533197E-2</v>
      </c>
      <c r="K96" s="92">
        <f>(VLOOKUP($A95,'Occupancy Raw Data'!$B$8:$BE$51,'Occupancy Raw Data'!BE$3,FALSE))/100</f>
        <v>-7.6766125187266694E-3</v>
      </c>
      <c r="M96" s="89">
        <f>(VLOOKUP($A95,'ADR Raw Data'!$B$6:$BE$49,'ADR Raw Data'!AT$1,FALSE))/100</f>
        <v>-2.0390470489502599E-2</v>
      </c>
      <c r="N96" s="90">
        <f>(VLOOKUP($A95,'ADR Raw Data'!$B$6:$BE$49,'ADR Raw Data'!AU$1,FALSE))/100</f>
        <v>-1.2153991222828599E-2</v>
      </c>
      <c r="O96" s="90">
        <f>(VLOOKUP($A95,'ADR Raw Data'!$B$6:$BE$49,'ADR Raw Data'!AV$1,FALSE))/100</f>
        <v>-2.1381894495594002E-2</v>
      </c>
      <c r="P96" s="90">
        <f>(VLOOKUP($A95,'ADR Raw Data'!$B$6:$BE$49,'ADR Raw Data'!AW$1,FALSE))/100</f>
        <v>-1.2930943503672401E-2</v>
      </c>
      <c r="Q96" s="90">
        <f>(VLOOKUP($A95,'ADR Raw Data'!$B$6:$BE$49,'ADR Raw Data'!AX$1,FALSE))/100</f>
        <v>-2.59591172298833E-2</v>
      </c>
      <c r="R96" s="90">
        <f>(VLOOKUP($A95,'ADR Raw Data'!$B$6:$BE$49,'ADR Raw Data'!AY$1,FALSE))/100</f>
        <v>-1.9230616294264501E-2</v>
      </c>
      <c r="S96" s="91">
        <f>(VLOOKUP($A95,'ADR Raw Data'!$B$6:$BE$49,'ADR Raw Data'!BA$1,FALSE))/100</f>
        <v>1.4336333443692699E-2</v>
      </c>
      <c r="T96" s="91">
        <f>(VLOOKUP($A95,'ADR Raw Data'!$B$6:$BE$49,'ADR Raw Data'!BB$1,FALSE))/100</f>
        <v>4.1132481886556896E-2</v>
      </c>
      <c r="U96" s="90">
        <f>(VLOOKUP($A95,'ADR Raw Data'!$B$6:$BE$49,'ADR Raw Data'!BC$1,FALSE))/100</f>
        <v>2.7625026861951996E-2</v>
      </c>
      <c r="V96" s="92">
        <f>(VLOOKUP($A95,'ADR Raw Data'!$B$6:$BE$49,'ADR Raw Data'!BE$1,FALSE))/100</f>
        <v>-3.5952249547196204E-3</v>
      </c>
      <c r="X96" s="89">
        <f>(VLOOKUP($A95,'RevPAR Raw Data'!$B$6:$BE$49,'RevPAR Raw Data'!AT$1,FALSE))/100</f>
        <v>-1.6173758858425398E-3</v>
      </c>
      <c r="Y96" s="90">
        <f>(VLOOKUP($A95,'RevPAR Raw Data'!$B$6:$BE$49,'RevPAR Raw Data'!AU$1,FALSE))/100</f>
        <v>1.9260752634354502E-2</v>
      </c>
      <c r="Z96" s="90">
        <f>(VLOOKUP($A95,'RevPAR Raw Data'!$B$6:$BE$49,'RevPAR Raw Data'!AV$1,FALSE))/100</f>
        <v>-1.5506631915956299E-2</v>
      </c>
      <c r="AA96" s="90">
        <f>(VLOOKUP($A95,'RevPAR Raw Data'!$B$6:$BE$49,'RevPAR Raw Data'!AW$1,FALSE))/100</f>
        <v>9.6479122068434502E-3</v>
      </c>
      <c r="AB96" s="90">
        <f>(VLOOKUP($A95,'RevPAR Raw Data'!$B$6:$BE$49,'RevPAR Raw Data'!AX$1,FALSE))/100</f>
        <v>-4.4070324307871597E-2</v>
      </c>
      <c r="AC96" s="90">
        <f>(VLOOKUP($A95,'RevPAR Raw Data'!$B$6:$BE$49,'RevPAR Raw Data'!AY$1,FALSE))/100</f>
        <v>-8.4546221483689406E-3</v>
      </c>
      <c r="AD96" s="91">
        <f>(VLOOKUP($A95,'RevPAR Raw Data'!$B$6:$BE$49,'RevPAR Raw Data'!BA$1,FALSE))/100</f>
        <v>-4.4478179948003099E-2</v>
      </c>
      <c r="AE96" s="91">
        <f>(VLOOKUP($A95,'RevPAR Raw Data'!$B$6:$BE$49,'RevPAR Raw Data'!BB$1,FALSE))/100</f>
        <v>1.5386932834423399E-2</v>
      </c>
      <c r="AF96" s="90">
        <f>(VLOOKUP($A95,'RevPAR Raw Data'!$B$6:$BE$49,'RevPAR Raw Data'!BC$1,FALSE))/100</f>
        <v>-1.5419790084966101E-2</v>
      </c>
      <c r="AG96" s="92">
        <f>(VLOOKUP($A95,'RevPAR Raw Data'!$B$6:$BE$49,'RevPAR Raw Data'!BE$1,FALSE))/100</f>
        <v>-1.1244238324551199E-2</v>
      </c>
    </row>
    <row r="97" spans="1:33" x14ac:dyDescent="0.25">
      <c r="A97" s="129"/>
      <c r="B97" s="130"/>
      <c r="C97" s="131"/>
      <c r="D97" s="131"/>
      <c r="E97" s="131"/>
      <c r="F97" s="131"/>
      <c r="G97" s="132"/>
      <c r="H97" s="131"/>
      <c r="I97" s="131"/>
      <c r="J97" s="132"/>
      <c r="K97" s="133"/>
      <c r="M97" s="130"/>
      <c r="N97" s="131"/>
      <c r="O97" s="131"/>
      <c r="P97" s="131"/>
      <c r="Q97" s="131"/>
      <c r="R97" s="132"/>
      <c r="S97" s="131"/>
      <c r="T97" s="131"/>
      <c r="U97" s="132"/>
      <c r="V97" s="133"/>
      <c r="X97" s="130"/>
      <c r="Y97" s="131"/>
      <c r="Z97" s="131"/>
      <c r="AA97" s="131"/>
      <c r="AB97" s="131"/>
      <c r="AC97" s="132"/>
      <c r="AD97" s="131"/>
      <c r="AE97" s="131"/>
      <c r="AF97" s="132"/>
      <c r="AG97" s="133"/>
    </row>
    <row r="98" spans="1:33" x14ac:dyDescent="0.25">
      <c r="A98" s="134" t="s">
        <v>46</v>
      </c>
      <c r="B98" s="117">
        <f>(VLOOKUP($A98,'Occupancy Raw Data'!$B$8:$BE$45,'Occupancy Raw Data'!AG$3,FALSE))/100</f>
        <v>0.45344140973138797</v>
      </c>
      <c r="C98" s="118">
        <f>(VLOOKUP($A98,'Occupancy Raw Data'!$B$8:$BE$45,'Occupancy Raw Data'!AH$3,FALSE))/100</f>
        <v>0.54948612944348496</v>
      </c>
      <c r="D98" s="118">
        <f>(VLOOKUP($A98,'Occupancy Raw Data'!$B$8:$BE$45,'Occupancy Raw Data'!AI$3,FALSE))/100</f>
        <v>0.59608004463203901</v>
      </c>
      <c r="E98" s="118">
        <f>(VLOOKUP($A98,'Occupancy Raw Data'!$B$8:$BE$45,'Occupancy Raw Data'!AJ$3,FALSE))/100</f>
        <v>0.59661540368890498</v>
      </c>
      <c r="F98" s="118">
        <f>(VLOOKUP($A98,'Occupancy Raw Data'!$B$8:$BE$45,'Occupancy Raw Data'!AK$3,FALSE))/100</f>
        <v>0.60669142467497994</v>
      </c>
      <c r="G98" s="119">
        <f>(VLOOKUP($A98,'Occupancy Raw Data'!$B$8:$BE$45,'Occupancy Raw Data'!AL$3,FALSE))/100</f>
        <v>0.56048536672540894</v>
      </c>
      <c r="H98" s="99">
        <f>(VLOOKUP($A98,'Occupancy Raw Data'!$B$8:$BE$45,'Occupancy Raw Data'!AN$3,FALSE))/100</f>
        <v>0.71883505869225806</v>
      </c>
      <c r="I98" s="99">
        <f>(VLOOKUP($A98,'Occupancy Raw Data'!$B$8:$BE$45,'Occupancy Raw Data'!AO$3,FALSE))/100</f>
        <v>0.69749959143650897</v>
      </c>
      <c r="J98" s="119">
        <f>(VLOOKUP($A98,'Occupancy Raw Data'!$B$8:$BE$45,'Occupancy Raw Data'!AP$3,FALSE))/100</f>
        <v>0.70816732506438296</v>
      </c>
      <c r="K98" s="120">
        <f>(VLOOKUP($A98,'Occupancy Raw Data'!$B$8:$BE$45,'Occupancy Raw Data'!AR$3,FALSE))/100</f>
        <v>0.60269169661601196</v>
      </c>
      <c r="M98" s="121">
        <f>VLOOKUP($A98,'ADR Raw Data'!$B$6:$BE$43,'ADR Raw Data'!AG$1,FALSE)</f>
        <v>105.802702302611</v>
      </c>
      <c r="N98" s="122">
        <f>VLOOKUP($A98,'ADR Raw Data'!$B$6:$BE$43,'ADR Raw Data'!AH$1,FALSE)</f>
        <v>108.920511630771</v>
      </c>
      <c r="O98" s="122">
        <f>VLOOKUP($A98,'ADR Raw Data'!$B$6:$BE$43,'ADR Raw Data'!AI$1,FALSE)</f>
        <v>110.80825592058601</v>
      </c>
      <c r="P98" s="122">
        <f>VLOOKUP($A98,'ADR Raw Data'!$B$6:$BE$43,'ADR Raw Data'!AJ$1,FALSE)</f>
        <v>109.667344667989</v>
      </c>
      <c r="Q98" s="122">
        <f>VLOOKUP($A98,'ADR Raw Data'!$B$6:$BE$43,'ADR Raw Data'!AK$1,FALSE)</f>
        <v>115.76723039625401</v>
      </c>
      <c r="R98" s="123">
        <f>VLOOKUP($A98,'ADR Raw Data'!$B$6:$BE$43,'ADR Raw Data'!AL$1,FALSE)</f>
        <v>110.459859687308</v>
      </c>
      <c r="S98" s="122">
        <f>VLOOKUP($A98,'ADR Raw Data'!$B$6:$BE$43,'ADR Raw Data'!AN$1,FALSE)</f>
        <v>144.85415230718499</v>
      </c>
      <c r="T98" s="122">
        <f>VLOOKUP($A98,'ADR Raw Data'!$B$6:$BE$43,'ADR Raw Data'!AO$1,FALSE)</f>
        <v>146.42900268235101</v>
      </c>
      <c r="U98" s="123">
        <f>VLOOKUP($A98,'ADR Raw Data'!$B$6:$BE$43,'ADR Raw Data'!AP$1,FALSE)</f>
        <v>145.62971583177401</v>
      </c>
      <c r="V98" s="124">
        <f>VLOOKUP($A98,'ADR Raw Data'!$B$6:$BE$43,'ADR Raw Data'!AR$1,FALSE)</f>
        <v>122.270172880975</v>
      </c>
      <c r="X98" s="121">
        <f>VLOOKUP($A98,'RevPAR Raw Data'!$B$6:$BE$43,'RevPAR Raw Data'!AG$1,FALSE)</f>
        <v>47.975326485486399</v>
      </c>
      <c r="Y98" s="122">
        <f>VLOOKUP($A98,'RevPAR Raw Data'!$B$6:$BE$43,'RevPAR Raw Data'!AH$1,FALSE)</f>
        <v>59.8503103529969</v>
      </c>
      <c r="Z98" s="122">
        <f>VLOOKUP($A98,'RevPAR Raw Data'!$B$6:$BE$43,'RevPAR Raw Data'!AI$1,FALSE)</f>
        <v>66.050590134741398</v>
      </c>
      <c r="AA98" s="122">
        <f>VLOOKUP($A98,'RevPAR Raw Data'!$B$6:$BE$43,'RevPAR Raw Data'!AJ$1,FALSE)</f>
        <v>65.429227110582602</v>
      </c>
      <c r="AB98" s="122">
        <f>VLOOKUP($A98,'RevPAR Raw Data'!$B$6:$BE$43,'RevPAR Raw Data'!AK$1,FALSE)</f>
        <v>70.234985939780501</v>
      </c>
      <c r="AC98" s="123">
        <f>VLOOKUP($A98,'RevPAR Raw Data'!$B$6:$BE$43,'RevPAR Raw Data'!AL$1,FALSE)</f>
        <v>61.911134965278499</v>
      </c>
      <c r="AD98" s="122">
        <f>VLOOKUP($A98,'RevPAR Raw Data'!$B$6:$BE$43,'RevPAR Raw Data'!AN$1,FALSE)</f>
        <v>104.12624307555301</v>
      </c>
      <c r="AE98" s="122">
        <f>VLOOKUP($A98,'RevPAR Raw Data'!$B$6:$BE$43,'RevPAR Raw Data'!AO$1,FALSE)</f>
        <v>102.134169545395</v>
      </c>
      <c r="AF98" s="123">
        <f>VLOOKUP($A98,'RevPAR Raw Data'!$B$6:$BE$43,'RevPAR Raw Data'!AP$1,FALSE)</f>
        <v>103.13020631047399</v>
      </c>
      <c r="AG98" s="124">
        <f>VLOOKUP($A98,'RevPAR Raw Data'!$B$6:$BE$43,'RevPAR Raw Data'!AR$1,FALSE)</f>
        <v>73.691217939168197</v>
      </c>
    </row>
    <row r="99" spans="1:33" x14ac:dyDescent="0.25">
      <c r="A99" s="101" t="s">
        <v>122</v>
      </c>
      <c r="B99" s="89">
        <f>(VLOOKUP($A98,'Occupancy Raw Data'!$B$8:$BE$51,'Occupancy Raw Data'!AT$3,FALSE))/100</f>
        <v>1.0683842037346101E-2</v>
      </c>
      <c r="C99" s="90">
        <f>(VLOOKUP($A98,'Occupancy Raw Data'!$B$8:$BE$51,'Occupancy Raw Data'!AU$3,FALSE))/100</f>
        <v>-2.8537610070319998E-2</v>
      </c>
      <c r="D99" s="90">
        <f>(VLOOKUP($A98,'Occupancy Raw Data'!$B$8:$BE$51,'Occupancy Raw Data'!AV$3,FALSE))/100</f>
        <v>-7.9573814685469906E-3</v>
      </c>
      <c r="E99" s="90">
        <f>(VLOOKUP($A98,'Occupancy Raw Data'!$B$8:$BE$51,'Occupancy Raw Data'!AW$3,FALSE))/100</f>
        <v>-1.4939260630534501E-2</v>
      </c>
      <c r="F99" s="90">
        <f>(VLOOKUP($A98,'Occupancy Raw Data'!$B$8:$BE$51,'Occupancy Raw Data'!AX$3,FALSE))/100</f>
        <v>-3.7580018238732096E-2</v>
      </c>
      <c r="G99" s="90">
        <f>(VLOOKUP($A98,'Occupancy Raw Data'!$B$8:$BE$51,'Occupancy Raw Data'!AY$3,FALSE))/100</f>
        <v>-1.7190502960208898E-2</v>
      </c>
      <c r="H99" s="91">
        <f>(VLOOKUP($A98,'Occupancy Raw Data'!$B$8:$BE$51,'Occupancy Raw Data'!BA$3,FALSE))/100</f>
        <v>2.5622695417650099E-2</v>
      </c>
      <c r="I99" s="91">
        <f>(VLOOKUP($A98,'Occupancy Raw Data'!$B$8:$BE$51,'Occupancy Raw Data'!BB$3,FALSE))/100</f>
        <v>2.9453755566254101E-2</v>
      </c>
      <c r="J99" s="90">
        <f>(VLOOKUP($A98,'Occupancy Raw Data'!$B$8:$BE$51,'Occupancy Raw Data'!BC$3,FALSE))/100</f>
        <v>2.75058002064466E-2</v>
      </c>
      <c r="K99" s="92">
        <f>(VLOOKUP($A98,'Occupancy Raw Data'!$B$8:$BE$51,'Occupancy Raw Data'!BE$3,FALSE))/100</f>
        <v>-2.6232551485634898E-3</v>
      </c>
      <c r="M99" s="89">
        <f>(VLOOKUP($A98,'ADR Raw Data'!$B$6:$BE$49,'ADR Raw Data'!AT$1,FALSE))/100</f>
        <v>2.07303514062353E-2</v>
      </c>
      <c r="N99" s="90">
        <f>(VLOOKUP($A98,'ADR Raw Data'!$B$6:$BE$49,'ADR Raw Data'!AU$1,FALSE))/100</f>
        <v>1.7040946835112602E-2</v>
      </c>
      <c r="O99" s="90">
        <f>(VLOOKUP($A98,'ADR Raw Data'!$B$6:$BE$49,'ADR Raw Data'!AV$1,FALSE))/100</f>
        <v>1.5114978922485501E-2</v>
      </c>
      <c r="P99" s="90">
        <f>(VLOOKUP($A98,'ADR Raw Data'!$B$6:$BE$49,'ADR Raw Data'!AW$1,FALSE))/100</f>
        <v>3.9549787437279001E-3</v>
      </c>
      <c r="Q99" s="90">
        <f>(VLOOKUP($A98,'ADR Raw Data'!$B$6:$BE$49,'ADR Raw Data'!AX$1,FALSE))/100</f>
        <v>-2.8171352946722598E-3</v>
      </c>
      <c r="R99" s="90">
        <f>(VLOOKUP($A98,'ADR Raw Data'!$B$6:$BE$49,'ADR Raw Data'!AY$1,FALSE))/100</f>
        <v>9.3671016693485203E-3</v>
      </c>
      <c r="S99" s="91">
        <f>(VLOOKUP($A98,'ADR Raw Data'!$B$6:$BE$49,'ADR Raw Data'!BA$1,FALSE))/100</f>
        <v>2.11839727568876E-2</v>
      </c>
      <c r="T99" s="91">
        <f>(VLOOKUP($A98,'ADR Raw Data'!$B$6:$BE$49,'ADR Raw Data'!BB$1,FALSE))/100</f>
        <v>3.1217086833557797E-2</v>
      </c>
      <c r="U99" s="90">
        <f>(VLOOKUP($A98,'ADR Raw Data'!$B$6:$BE$49,'ADR Raw Data'!BC$1,FALSE))/100</f>
        <v>2.6128550651026997E-2</v>
      </c>
      <c r="V99" s="92">
        <f>(VLOOKUP($A98,'ADR Raw Data'!$B$6:$BE$49,'ADR Raw Data'!BE$1,FALSE))/100</f>
        <v>1.87095164238615E-2</v>
      </c>
      <c r="X99" s="89">
        <f>(VLOOKUP($A98,'RevPAR Raw Data'!$B$6:$BE$49,'RevPAR Raw Data'!AT$1,FALSE))/100</f>
        <v>3.1635673243384302E-2</v>
      </c>
      <c r="Y99" s="90">
        <f>(VLOOKUP($A98,'RevPAR Raw Data'!$B$6:$BE$49,'RevPAR Raw Data'!AU$1,FALSE))/100</f>
        <v>-1.19829711312169E-2</v>
      </c>
      <c r="Z99" s="90">
        <f>(VLOOKUP($A98,'RevPAR Raw Data'!$B$6:$BE$49,'RevPAR Raw Data'!AV$1,FALSE))/100</f>
        <v>7.0373218007632595E-3</v>
      </c>
      <c r="AA99" s="90">
        <f>(VLOOKUP($A98,'RevPAR Raw Data'!$B$6:$BE$49,'RevPAR Raw Data'!AW$1,FALSE))/100</f>
        <v>-1.1043366345047401E-2</v>
      </c>
      <c r="AB99" s="90">
        <f>(VLOOKUP($A98,'RevPAR Raw Data'!$B$6:$BE$49,'RevPAR Raw Data'!AX$1,FALSE))/100</f>
        <v>-4.0291285537649602E-2</v>
      </c>
      <c r="AC99" s="90">
        <f>(VLOOKUP($A98,'RevPAR Raw Data'!$B$6:$BE$49,'RevPAR Raw Data'!AY$1,FALSE))/100</f>
        <v>-7.9844264798359394E-3</v>
      </c>
      <c r="AD99" s="91">
        <f>(VLOOKUP($A98,'RevPAR Raw Data'!$B$6:$BE$49,'RevPAR Raw Data'!BA$1,FALSE))/100</f>
        <v>4.7349458656223302E-2</v>
      </c>
      <c r="AE99" s="91">
        <f>(VLOOKUP($A98,'RevPAR Raw Data'!$B$6:$BE$49,'RevPAR Raw Data'!BB$1,FALSE))/100</f>
        <v>6.1590302844898102E-2</v>
      </c>
      <c r="AF99" s="90">
        <f>(VLOOKUP($A98,'RevPAR Raw Data'!$B$6:$BE$49,'RevPAR Raw Data'!BC$1,FALSE))/100</f>
        <v>5.4353037551364801E-2</v>
      </c>
      <c r="AG99" s="92">
        <f>(VLOOKUP($A98,'RevPAR Raw Data'!$B$6:$BE$49,'RevPAR Raw Data'!BE$1,FALSE))/100</f>
        <v>1.6037181440012E-2</v>
      </c>
    </row>
    <row r="100" spans="1:33" x14ac:dyDescent="0.25">
      <c r="A100" s="134"/>
      <c r="B100" s="117"/>
      <c r="C100" s="118"/>
      <c r="D100" s="118"/>
      <c r="E100" s="118"/>
      <c r="F100" s="118"/>
      <c r="G100" s="119"/>
      <c r="H100" s="99"/>
      <c r="I100" s="99"/>
      <c r="J100" s="119"/>
      <c r="K100" s="120"/>
      <c r="M100" s="121"/>
      <c r="N100" s="122"/>
      <c r="O100" s="122"/>
      <c r="P100" s="122"/>
      <c r="Q100" s="122"/>
      <c r="R100" s="123"/>
      <c r="S100" s="122"/>
      <c r="T100" s="122"/>
      <c r="U100" s="123"/>
      <c r="V100" s="124"/>
      <c r="X100" s="121"/>
      <c r="Y100" s="122"/>
      <c r="Z100" s="122"/>
      <c r="AA100" s="122"/>
      <c r="AB100" s="122"/>
      <c r="AC100" s="123"/>
      <c r="AD100" s="122"/>
      <c r="AE100" s="122"/>
      <c r="AF100" s="123"/>
      <c r="AG100" s="124"/>
    </row>
    <row r="101" spans="1:33" x14ac:dyDescent="0.25">
      <c r="A101" s="116" t="s">
        <v>70</v>
      </c>
      <c r="B101" s="117">
        <f>(VLOOKUP($A101,'Occupancy Raw Data'!$B$8:$BE$45,'Occupancy Raw Data'!AG$3,FALSE))/100</f>
        <v>0.43281161509550503</v>
      </c>
      <c r="C101" s="118">
        <f>(VLOOKUP($A101,'Occupancy Raw Data'!$B$8:$BE$45,'Occupancy Raw Data'!AH$3,FALSE))/100</f>
        <v>0.52219018689182906</v>
      </c>
      <c r="D101" s="118">
        <f>(VLOOKUP($A101,'Occupancy Raw Data'!$B$8:$BE$45,'Occupancy Raw Data'!AI$3,FALSE))/100</f>
        <v>0.55210228291782992</v>
      </c>
      <c r="E101" s="118">
        <f>(VLOOKUP($A101,'Occupancy Raw Data'!$B$8:$BE$45,'Occupancy Raw Data'!AJ$3,FALSE))/100</f>
        <v>0.548463962694406</v>
      </c>
      <c r="F101" s="118">
        <f>(VLOOKUP($A101,'Occupancy Raw Data'!$B$8:$BE$45,'Occupancy Raw Data'!AK$3,FALSE))/100</f>
        <v>0.53480745086986503</v>
      </c>
      <c r="G101" s="119">
        <f>(VLOOKUP($A101,'Occupancy Raw Data'!$B$8:$BE$45,'Occupancy Raw Data'!AL$3,FALSE))/100</f>
        <v>0.51815134075028602</v>
      </c>
      <c r="H101" s="99">
        <f>(VLOOKUP($A101,'Occupancy Raw Data'!$B$8:$BE$45,'Occupancy Raw Data'!AN$3,FALSE))/100</f>
        <v>0.61997489046606302</v>
      </c>
      <c r="I101" s="99">
        <f>(VLOOKUP($A101,'Occupancy Raw Data'!$B$8:$BE$45,'Occupancy Raw Data'!AO$3,FALSE))/100</f>
        <v>0.60954674729047609</v>
      </c>
      <c r="J101" s="119">
        <f>(VLOOKUP($A101,'Occupancy Raw Data'!$B$8:$BE$45,'Occupancy Raw Data'!AP$3,FALSE))/100</f>
        <v>0.61476081887827005</v>
      </c>
      <c r="K101" s="120">
        <f>(VLOOKUP($A101,'Occupancy Raw Data'!$B$8:$BE$45,'Occupancy Raw Data'!AR$3,FALSE))/100</f>
        <v>0.54579107672346405</v>
      </c>
      <c r="M101" s="121">
        <f>VLOOKUP($A101,'ADR Raw Data'!$B$6:$BE$43,'ADR Raw Data'!AG$1,FALSE)</f>
        <v>102.691665377981</v>
      </c>
      <c r="N101" s="122">
        <f>VLOOKUP($A101,'ADR Raw Data'!$B$6:$BE$43,'ADR Raw Data'!AH$1,FALSE)</f>
        <v>105.77343751540501</v>
      </c>
      <c r="O101" s="122">
        <f>VLOOKUP($A101,'ADR Raw Data'!$B$6:$BE$43,'ADR Raw Data'!AI$1,FALSE)</f>
        <v>103.54816781139699</v>
      </c>
      <c r="P101" s="122">
        <f>VLOOKUP($A101,'ADR Raw Data'!$B$6:$BE$43,'ADR Raw Data'!AJ$1,FALSE)</f>
        <v>103.378326637391</v>
      </c>
      <c r="Q101" s="122">
        <f>VLOOKUP($A101,'ADR Raw Data'!$B$6:$BE$43,'ADR Raw Data'!AK$1,FALSE)</f>
        <v>106.353747424902</v>
      </c>
      <c r="R101" s="123">
        <f>VLOOKUP($A101,'ADR Raw Data'!$B$6:$BE$43,'ADR Raw Data'!AL$1,FALSE)</f>
        <v>104.39696110973399</v>
      </c>
      <c r="S101" s="122">
        <f>VLOOKUP($A101,'ADR Raw Data'!$B$6:$BE$43,'ADR Raw Data'!AN$1,FALSE)</f>
        <v>128.53058065049299</v>
      </c>
      <c r="T101" s="122">
        <f>VLOOKUP($A101,'ADR Raw Data'!$B$6:$BE$43,'ADR Raw Data'!AO$1,FALSE)</f>
        <v>129.32358007566199</v>
      </c>
      <c r="U101" s="123">
        <f>VLOOKUP($A101,'ADR Raw Data'!$B$6:$BE$43,'ADR Raw Data'!AP$1,FALSE)</f>
        <v>128.92371746514601</v>
      </c>
      <c r="V101" s="124">
        <f>VLOOKUP($A101,'ADR Raw Data'!$B$6:$BE$43,'ADR Raw Data'!AR$1,FALSE)</f>
        <v>112.300726133555</v>
      </c>
      <c r="X101" s="121">
        <f>VLOOKUP($A101,'RevPAR Raw Data'!$B$6:$BE$43,'RevPAR Raw Data'!AG$1,FALSE)</f>
        <v>44.446145549091199</v>
      </c>
      <c r="Y101" s="122">
        <f>VLOOKUP($A101,'RevPAR Raw Data'!$B$6:$BE$43,'RevPAR Raw Data'!AH$1,FALSE)</f>
        <v>55.233851104360802</v>
      </c>
      <c r="Z101" s="122">
        <f>VLOOKUP($A101,'RevPAR Raw Data'!$B$6:$BE$43,'RevPAR Raw Data'!AI$1,FALSE)</f>
        <v>57.169179840631301</v>
      </c>
      <c r="AA101" s="122">
        <f>VLOOKUP($A101,'RevPAR Raw Data'!$B$6:$BE$43,'RevPAR Raw Data'!AJ$1,FALSE)</f>
        <v>56.6992866842604</v>
      </c>
      <c r="AB101" s="122">
        <f>VLOOKUP($A101,'RevPAR Raw Data'!$B$6:$BE$43,'RevPAR Raw Data'!AK$1,FALSE)</f>
        <v>56.878776550769899</v>
      </c>
      <c r="AC101" s="123">
        <f>VLOOKUP($A101,'RevPAR Raw Data'!$B$6:$BE$43,'RevPAR Raw Data'!AL$1,FALSE)</f>
        <v>54.093425369264601</v>
      </c>
      <c r="AD101" s="122">
        <f>VLOOKUP($A101,'RevPAR Raw Data'!$B$6:$BE$43,'RevPAR Raw Data'!AN$1,FALSE)</f>
        <v>79.685732660329407</v>
      </c>
      <c r="AE101" s="122">
        <f>VLOOKUP($A101,'RevPAR Raw Data'!$B$6:$BE$43,'RevPAR Raw Data'!AO$1,FALSE)</f>
        <v>78.828767583079198</v>
      </c>
      <c r="AF101" s="123">
        <f>VLOOKUP($A101,'RevPAR Raw Data'!$B$6:$BE$43,'RevPAR Raw Data'!AP$1,FALSE)</f>
        <v>79.257250121704303</v>
      </c>
      <c r="AG101" s="124">
        <f>VLOOKUP($A101,'RevPAR Raw Data'!$B$6:$BE$43,'RevPAR Raw Data'!AR$1,FALSE)</f>
        <v>61.292734233260099</v>
      </c>
    </row>
    <row r="102" spans="1:33" x14ac:dyDescent="0.25">
      <c r="A102" s="101" t="s">
        <v>122</v>
      </c>
      <c r="B102" s="89">
        <f>(VLOOKUP($A101,'Occupancy Raw Data'!$B$8:$BE$51,'Occupancy Raw Data'!AT$3,FALSE))/100</f>
        <v>5.5755690550727495E-2</v>
      </c>
      <c r="C102" s="90">
        <f>(VLOOKUP($A101,'Occupancy Raw Data'!$B$8:$BE$51,'Occupancy Raw Data'!AU$3,FALSE))/100</f>
        <v>1.0343826784521E-3</v>
      </c>
      <c r="D102" s="90">
        <f>(VLOOKUP($A101,'Occupancy Raw Data'!$B$8:$BE$51,'Occupancy Raw Data'!AV$3,FALSE))/100</f>
        <v>1.4226532795737701E-2</v>
      </c>
      <c r="E102" s="90">
        <f>(VLOOKUP($A101,'Occupancy Raw Data'!$B$8:$BE$51,'Occupancy Raw Data'!AW$3,FALSE))/100</f>
        <v>-2.1427983766662499E-3</v>
      </c>
      <c r="F102" s="90">
        <f>(VLOOKUP($A101,'Occupancy Raw Data'!$B$8:$BE$51,'Occupancy Raw Data'!AX$3,FALSE))/100</f>
        <v>-2.4105941169736501E-2</v>
      </c>
      <c r="G102" s="90">
        <f>(VLOOKUP($A101,'Occupancy Raw Data'!$B$8:$BE$51,'Occupancy Raw Data'!AY$3,FALSE))/100</f>
        <v>6.3805636516627399E-3</v>
      </c>
      <c r="H102" s="91">
        <f>(VLOOKUP($A101,'Occupancy Raw Data'!$B$8:$BE$51,'Occupancy Raw Data'!BA$3,FALSE))/100</f>
        <v>1.62569521442536E-2</v>
      </c>
      <c r="I102" s="91">
        <f>(VLOOKUP($A101,'Occupancy Raw Data'!$B$8:$BE$51,'Occupancy Raw Data'!BB$3,FALSE))/100</f>
        <v>1.7738722785897401E-2</v>
      </c>
      <c r="J102" s="90">
        <f>(VLOOKUP($A101,'Occupancy Raw Data'!$B$8:$BE$51,'Occupancy Raw Data'!BC$3,FALSE))/100</f>
        <v>1.6991013978557901E-2</v>
      </c>
      <c r="K102" s="92">
        <f>(VLOOKUP($A101,'Occupancy Raw Data'!$B$8:$BE$51,'Occupancy Raw Data'!BE$3,FALSE))/100</f>
        <v>9.7935090413733203E-3</v>
      </c>
      <c r="M102" s="89">
        <f>(VLOOKUP($A101,'ADR Raw Data'!$B$6:$BE$49,'ADR Raw Data'!AT$1,FALSE))/100</f>
        <v>4.9795320722302298E-2</v>
      </c>
      <c r="N102" s="90">
        <f>(VLOOKUP($A101,'ADR Raw Data'!$B$6:$BE$49,'ADR Raw Data'!AU$1,FALSE))/100</f>
        <v>4.5642242566627293E-2</v>
      </c>
      <c r="O102" s="90">
        <f>(VLOOKUP($A101,'ADR Raw Data'!$B$6:$BE$49,'ADR Raw Data'!AV$1,FALSE))/100</f>
        <v>2.16937325284705E-2</v>
      </c>
      <c r="P102" s="90">
        <f>(VLOOKUP($A101,'ADR Raw Data'!$B$6:$BE$49,'ADR Raw Data'!AW$1,FALSE))/100</f>
        <v>1.4283650120487901E-2</v>
      </c>
      <c r="Q102" s="90">
        <f>(VLOOKUP($A101,'ADR Raw Data'!$B$6:$BE$49,'ADR Raw Data'!AX$1,FALSE))/100</f>
        <v>8.2644295994198005E-3</v>
      </c>
      <c r="R102" s="90">
        <f>(VLOOKUP($A101,'ADR Raw Data'!$B$6:$BE$49,'ADR Raw Data'!AY$1,FALSE))/100</f>
        <v>2.5965720971230798E-2</v>
      </c>
      <c r="S102" s="91">
        <f>(VLOOKUP($A101,'ADR Raw Data'!$B$6:$BE$49,'ADR Raw Data'!BA$1,FALSE))/100</f>
        <v>3.66432662496399E-2</v>
      </c>
      <c r="T102" s="91">
        <f>(VLOOKUP($A101,'ADR Raw Data'!$B$6:$BE$49,'ADR Raw Data'!BB$1,FALSE))/100</f>
        <v>3.2076813389686099E-2</v>
      </c>
      <c r="U102" s="90">
        <f>(VLOOKUP($A101,'ADR Raw Data'!$B$6:$BE$49,'ADR Raw Data'!BC$1,FALSE))/100</f>
        <v>3.4371324214805501E-2</v>
      </c>
      <c r="V102" s="92">
        <f>(VLOOKUP($A101,'ADR Raw Data'!$B$6:$BE$49,'ADR Raw Data'!BE$1,FALSE))/100</f>
        <v>2.95777480275678E-2</v>
      </c>
      <c r="X102" s="89">
        <f>(VLOOKUP($A101,'RevPAR Raw Data'!$B$6:$BE$49,'RevPAR Raw Data'!AT$1,FALSE))/100</f>
        <v>0.10832738376609599</v>
      </c>
      <c r="Y102" s="90">
        <f>(VLOOKUP($A101,'RevPAR Raw Data'!$B$6:$BE$49,'RevPAR Raw Data'!AU$1,FALSE))/100</f>
        <v>4.6723836790195997E-2</v>
      </c>
      <c r="Z102" s="90">
        <f>(VLOOKUP($A101,'RevPAR Raw Data'!$B$6:$BE$49,'RevPAR Raw Data'!AV$1,FALSE))/100</f>
        <v>3.6228891921486504E-2</v>
      </c>
      <c r="AA102" s="90">
        <f>(VLOOKUP($A101,'RevPAR Raw Data'!$B$6:$BE$49,'RevPAR Raw Data'!AW$1,FALSE))/100</f>
        <v>1.21102447615306E-2</v>
      </c>
      <c r="AB102" s="90">
        <f>(VLOOKUP($A101,'RevPAR Raw Data'!$B$6:$BE$49,'RevPAR Raw Data'!AX$1,FALSE))/100</f>
        <v>-1.60407334240418E-2</v>
      </c>
      <c r="AC102" s="90">
        <f>(VLOOKUP($A101,'RevPAR Raw Data'!$B$6:$BE$49,'RevPAR Raw Data'!AY$1,FALSE))/100</f>
        <v>3.2511960558311799E-2</v>
      </c>
      <c r="AD102" s="91">
        <f>(VLOOKUP($A101,'RevPAR Raw Data'!$B$6:$BE$49,'RevPAR Raw Data'!BA$1,FALSE))/100</f>
        <v>5.3495926219723093E-2</v>
      </c>
      <c r="AE102" s="91">
        <f>(VLOOKUP($A101,'RevPAR Raw Data'!$B$6:$BE$49,'RevPAR Raw Data'!BB$1,FALSE))/100</f>
        <v>5.0384537876158202E-2</v>
      </c>
      <c r="AF102" s="90">
        <f>(VLOOKUP($A101,'RevPAR Raw Data'!$B$6:$BE$49,'RevPAR Raw Data'!BC$1,FALSE))/100</f>
        <v>5.1946341843558702E-2</v>
      </c>
      <c r="AG102" s="92">
        <f>(VLOOKUP($A101,'RevPAR Raw Data'!$B$6:$BE$49,'RevPAR Raw Data'!BE$1,FALSE))/100</f>
        <v>3.9660927011672599E-2</v>
      </c>
    </row>
    <row r="103" spans="1:33" x14ac:dyDescent="0.25">
      <c r="A103" s="139"/>
      <c r="B103" s="117"/>
      <c r="C103" s="118"/>
      <c r="D103" s="118"/>
      <c r="E103" s="118"/>
      <c r="F103" s="118"/>
      <c r="G103" s="119"/>
      <c r="H103" s="99"/>
      <c r="I103" s="99"/>
      <c r="J103" s="119"/>
      <c r="K103" s="120"/>
      <c r="M103" s="121"/>
      <c r="N103" s="122"/>
      <c r="O103" s="122"/>
      <c r="P103" s="122"/>
      <c r="Q103" s="122"/>
      <c r="R103" s="123"/>
      <c r="S103" s="122"/>
      <c r="T103" s="122"/>
      <c r="U103" s="123"/>
      <c r="V103" s="124"/>
      <c r="X103" s="121"/>
      <c r="Y103" s="122"/>
      <c r="Z103" s="122"/>
      <c r="AA103" s="122"/>
      <c r="AB103" s="122"/>
      <c r="AC103" s="123"/>
      <c r="AD103" s="122"/>
      <c r="AE103" s="122"/>
      <c r="AF103" s="123"/>
      <c r="AG103" s="124"/>
    </row>
    <row r="104" spans="1:33" x14ac:dyDescent="0.25">
      <c r="A104" s="116" t="s">
        <v>52</v>
      </c>
      <c r="B104" s="117">
        <f>(VLOOKUP($A104,'Occupancy Raw Data'!$B$8:$BE$45,'Occupancy Raw Data'!AG$3,FALSE))/100</f>
        <v>0.39423789068286097</v>
      </c>
      <c r="C104" s="118">
        <f>(VLOOKUP($A104,'Occupancy Raw Data'!$B$8:$BE$45,'Occupancy Raw Data'!AH$3,FALSE))/100</f>
        <v>0.533032143386165</v>
      </c>
      <c r="D104" s="118">
        <f>(VLOOKUP($A104,'Occupancy Raw Data'!$B$8:$BE$45,'Occupancy Raw Data'!AI$3,FALSE))/100</f>
        <v>0.59290980859462206</v>
      </c>
      <c r="E104" s="118">
        <f>(VLOOKUP($A104,'Occupancy Raw Data'!$B$8:$BE$45,'Occupancy Raw Data'!AJ$3,FALSE))/100</f>
        <v>0.58166381172264803</v>
      </c>
      <c r="F104" s="118">
        <f>(VLOOKUP($A104,'Occupancy Raw Data'!$B$8:$BE$45,'Occupancy Raw Data'!AK$3,FALSE))/100</f>
        <v>0.58300439413122807</v>
      </c>
      <c r="G104" s="119">
        <f>(VLOOKUP($A104,'Occupancy Raw Data'!$B$8:$BE$45,'Occupancy Raw Data'!AL$3,FALSE))/100</f>
        <v>0.53680612320725207</v>
      </c>
      <c r="H104" s="99">
        <f>(VLOOKUP($A104,'Occupancy Raw Data'!$B$8:$BE$45,'Occupancy Raw Data'!AN$3,FALSE))/100</f>
        <v>0.69360244283905503</v>
      </c>
      <c r="I104" s="99">
        <f>(VLOOKUP($A104,'Occupancy Raw Data'!$B$8:$BE$45,'Occupancy Raw Data'!AO$3,FALSE))/100</f>
        <v>0.62448797199672301</v>
      </c>
      <c r="J104" s="119">
        <f>(VLOOKUP($A104,'Occupancy Raw Data'!$B$8:$BE$45,'Occupancy Raw Data'!AP$3,FALSE))/100</f>
        <v>0.65904520741788897</v>
      </c>
      <c r="K104" s="120">
        <f>(VLOOKUP($A104,'Occupancy Raw Data'!$B$8:$BE$45,'Occupancy Raw Data'!AR$3,FALSE))/100</f>
        <v>0.57167592602428297</v>
      </c>
      <c r="M104" s="121">
        <f>VLOOKUP($A104,'ADR Raw Data'!$B$6:$BE$43,'ADR Raw Data'!AG$1,FALSE)</f>
        <v>99.734566973511093</v>
      </c>
      <c r="N104" s="122">
        <f>VLOOKUP($A104,'ADR Raw Data'!$B$6:$BE$43,'ADR Raw Data'!AH$1,FALSE)</f>
        <v>108.727062664999</v>
      </c>
      <c r="O104" s="122">
        <f>VLOOKUP($A104,'ADR Raw Data'!$B$6:$BE$43,'ADR Raw Data'!AI$1,FALSE)</f>
        <v>107.784833563622</v>
      </c>
      <c r="P104" s="122">
        <f>VLOOKUP($A104,'ADR Raw Data'!$B$6:$BE$43,'ADR Raw Data'!AJ$1,FALSE)</f>
        <v>106.628916773367</v>
      </c>
      <c r="Q104" s="122">
        <f>VLOOKUP($A104,'ADR Raw Data'!$B$6:$BE$43,'ADR Raw Data'!AK$1,FALSE)</f>
        <v>116.097660960654</v>
      </c>
      <c r="R104" s="123">
        <f>VLOOKUP($A104,'ADR Raw Data'!$B$6:$BE$43,'ADR Raw Data'!AL$1,FALSE)</f>
        <v>108.33785985215501</v>
      </c>
      <c r="S104" s="122">
        <f>VLOOKUP($A104,'ADR Raw Data'!$B$6:$BE$43,'ADR Raw Data'!AN$1,FALSE)</f>
        <v>135.65294749275199</v>
      </c>
      <c r="T104" s="122">
        <f>VLOOKUP($A104,'ADR Raw Data'!$B$6:$BE$43,'ADR Raw Data'!AO$1,FALSE)</f>
        <v>130.53082528324299</v>
      </c>
      <c r="U104" s="123">
        <f>VLOOKUP($A104,'ADR Raw Data'!$B$6:$BE$43,'ADR Raw Data'!AP$1,FALSE)</f>
        <v>133.226176404113</v>
      </c>
      <c r="V104" s="124">
        <f>VLOOKUP($A104,'ADR Raw Data'!$B$6:$BE$43,'ADR Raw Data'!AR$1,FALSE)</f>
        <v>116.522512031514</v>
      </c>
      <c r="X104" s="121">
        <f>VLOOKUP($A104,'RevPAR Raw Data'!$B$6:$BE$43,'RevPAR Raw Data'!AG$1,FALSE)</f>
        <v>39.319145311805599</v>
      </c>
      <c r="Y104" s="122">
        <f>VLOOKUP($A104,'RevPAR Raw Data'!$B$6:$BE$43,'RevPAR Raw Data'!AH$1,FALSE)</f>
        <v>57.955019256406402</v>
      </c>
      <c r="Z104" s="122">
        <f>VLOOKUP($A104,'RevPAR Raw Data'!$B$6:$BE$43,'RevPAR Raw Data'!AI$1,FALSE)</f>
        <v>63.9066850376107</v>
      </c>
      <c r="AA104" s="122">
        <f>VLOOKUP($A104,'RevPAR Raw Data'!$B$6:$BE$43,'RevPAR Raw Data'!AJ$1,FALSE)</f>
        <v>62.022182170253899</v>
      </c>
      <c r="AB104" s="122">
        <f>VLOOKUP($A104,'RevPAR Raw Data'!$B$6:$BE$43,'RevPAR Raw Data'!AK$1,FALSE)</f>
        <v>67.685446488418805</v>
      </c>
      <c r="AC104" s="123">
        <f>VLOOKUP($A104,'RevPAR Raw Data'!$B$6:$BE$43,'RevPAR Raw Data'!AL$1,FALSE)</f>
        <v>58.156426543806099</v>
      </c>
      <c r="AD104" s="122">
        <f>VLOOKUP($A104,'RevPAR Raw Data'!$B$6:$BE$43,'RevPAR Raw Data'!AN$1,FALSE)</f>
        <v>94.089215759290894</v>
      </c>
      <c r="AE104" s="122">
        <f>VLOOKUP($A104,'RevPAR Raw Data'!$B$6:$BE$43,'RevPAR Raw Data'!AO$1,FALSE)</f>
        <v>81.5149303641915</v>
      </c>
      <c r="AF104" s="123">
        <f>VLOOKUP($A104,'RevPAR Raw Data'!$B$6:$BE$43,'RevPAR Raw Data'!AP$1,FALSE)</f>
        <v>87.802073061741197</v>
      </c>
      <c r="AG104" s="124">
        <f>VLOOKUP($A104,'RevPAR Raw Data'!$B$6:$BE$43,'RevPAR Raw Data'!AR$1,FALSE)</f>
        <v>66.613114968291498</v>
      </c>
    </row>
    <row r="105" spans="1:33" x14ac:dyDescent="0.25">
      <c r="A105" s="101" t="s">
        <v>122</v>
      </c>
      <c r="B105" s="89">
        <f>(VLOOKUP($A104,'Occupancy Raw Data'!$B$8:$BE$51,'Occupancy Raw Data'!AT$3,FALSE))/100</f>
        <v>-8.5381844674530805E-3</v>
      </c>
      <c r="C105" s="90">
        <f>(VLOOKUP($A104,'Occupancy Raw Data'!$B$8:$BE$51,'Occupancy Raw Data'!AU$3,FALSE))/100</f>
        <v>-7.0390798855276798E-2</v>
      </c>
      <c r="D105" s="90">
        <f>(VLOOKUP($A104,'Occupancy Raw Data'!$B$8:$BE$51,'Occupancy Raw Data'!AV$3,FALSE))/100</f>
        <v>-6.6213697720499592E-2</v>
      </c>
      <c r="E105" s="90">
        <f>(VLOOKUP($A104,'Occupancy Raw Data'!$B$8:$BE$51,'Occupancy Raw Data'!AW$3,FALSE))/100</f>
        <v>-8.3370531895954794E-2</v>
      </c>
      <c r="F105" s="90">
        <f>(VLOOKUP($A104,'Occupancy Raw Data'!$B$8:$BE$51,'Occupancy Raw Data'!AX$3,FALSE))/100</f>
        <v>-7.5547992147752804E-2</v>
      </c>
      <c r="G105" s="90">
        <f>(VLOOKUP($A104,'Occupancy Raw Data'!$B$8:$BE$51,'Occupancy Raw Data'!AY$3,FALSE))/100</f>
        <v>-6.5187195506855908E-2</v>
      </c>
      <c r="H105" s="91">
        <f>(VLOOKUP($A104,'Occupancy Raw Data'!$B$8:$BE$51,'Occupancy Raw Data'!BA$3,FALSE))/100</f>
        <v>3.2154046914660499E-2</v>
      </c>
      <c r="I105" s="91">
        <f>(VLOOKUP($A104,'Occupancy Raw Data'!$B$8:$BE$51,'Occupancy Raw Data'!BB$3,FALSE))/100</f>
        <v>3.3558571816504595E-2</v>
      </c>
      <c r="J105" s="90">
        <f>(VLOOKUP($A104,'Occupancy Raw Data'!$B$8:$BE$51,'Occupancy Raw Data'!BC$3,FALSE))/100</f>
        <v>3.2819009866503102E-2</v>
      </c>
      <c r="K105" s="92">
        <f>(VLOOKUP($A104,'Occupancy Raw Data'!$B$8:$BE$51,'Occupancy Raw Data'!BE$3,FALSE))/100</f>
        <v>-3.5123410184267498E-2</v>
      </c>
      <c r="M105" s="89">
        <f>(VLOOKUP($A104,'ADR Raw Data'!$B$6:$BE$49,'ADR Raw Data'!AT$1,FALSE))/100</f>
        <v>4.0292016501620197E-2</v>
      </c>
      <c r="N105" s="90">
        <f>(VLOOKUP($A104,'ADR Raw Data'!$B$6:$BE$49,'ADR Raw Data'!AU$1,FALSE))/100</f>
        <v>6.4804465514089499E-2</v>
      </c>
      <c r="O105" s="90">
        <f>(VLOOKUP($A104,'ADR Raw Data'!$B$6:$BE$49,'ADR Raw Data'!AV$1,FALSE))/100</f>
        <v>1.83390401298534E-2</v>
      </c>
      <c r="P105" s="90">
        <f>(VLOOKUP($A104,'ADR Raw Data'!$B$6:$BE$49,'ADR Raw Data'!AW$1,FALSE))/100</f>
        <v>3.1887531074317999E-3</v>
      </c>
      <c r="Q105" s="90">
        <f>(VLOOKUP($A104,'ADR Raw Data'!$B$6:$BE$49,'ADR Raw Data'!AX$1,FALSE))/100</f>
        <v>1.8272549136917001E-2</v>
      </c>
      <c r="R105" s="90">
        <f>(VLOOKUP($A104,'ADR Raw Data'!$B$6:$BE$49,'ADR Raw Data'!AY$1,FALSE))/100</f>
        <v>2.5826549473133703E-2</v>
      </c>
      <c r="S105" s="91">
        <f>(VLOOKUP($A104,'ADR Raw Data'!$B$6:$BE$49,'ADR Raw Data'!BA$1,FALSE))/100</f>
        <v>1.9143123080475201E-2</v>
      </c>
      <c r="T105" s="91">
        <f>(VLOOKUP($A104,'ADR Raw Data'!$B$6:$BE$49,'ADR Raw Data'!BB$1,FALSE))/100</f>
        <v>4.76426890908767E-3</v>
      </c>
      <c r="U105" s="90">
        <f>(VLOOKUP($A104,'ADR Raw Data'!$B$6:$BE$49,'ADR Raw Data'!BC$1,FALSE))/100</f>
        <v>1.24093317232016E-2</v>
      </c>
      <c r="V105" s="92">
        <f>(VLOOKUP($A104,'ADR Raw Data'!$B$6:$BE$49,'ADR Raw Data'!BE$1,FALSE))/100</f>
        <v>2.5676123063190903E-2</v>
      </c>
      <c r="X105" s="89">
        <f>(VLOOKUP($A104,'RevPAR Raw Data'!$B$6:$BE$49,'RevPAR Raw Data'!AT$1,FALSE))/100</f>
        <v>3.1409811364710598E-2</v>
      </c>
      <c r="Y105" s="90">
        <f>(VLOOKUP($A104,'RevPAR Raw Data'!$B$6:$BE$49,'RevPAR Raw Data'!AU$1,FALSE))/100</f>
        <v>-1.01479714381133E-2</v>
      </c>
      <c r="Z105" s="90">
        <f>(VLOOKUP($A104,'RevPAR Raw Data'!$B$6:$BE$49,'RevPAR Raw Data'!AV$1,FALSE))/100</f>
        <v>-4.9088953250288399E-2</v>
      </c>
      <c r="AA105" s="90">
        <f>(VLOOKUP($A104,'RevPAR Raw Data'!$B$6:$BE$49,'RevPAR Raw Data'!AW$1,FALSE))/100</f>
        <v>-8.0447626831174401E-2</v>
      </c>
      <c r="AB105" s="90">
        <f>(VLOOKUP($A104,'RevPAR Raw Data'!$B$6:$BE$49,'RevPAR Raw Data'!AX$1,FALSE))/100</f>
        <v>-5.8655897409550996E-2</v>
      </c>
      <c r="AC105" s="90">
        <f>(VLOOKUP($A104,'RevPAR Raw Data'!$B$6:$BE$49,'RevPAR Raw Data'!AY$1,FALSE))/100</f>
        <v>-4.1044206363494797E-2</v>
      </c>
      <c r="AD105" s="91">
        <f>(VLOOKUP($A104,'RevPAR Raw Data'!$B$6:$BE$49,'RevPAR Raw Data'!BA$1,FALSE))/100</f>
        <v>5.1912698872758394E-2</v>
      </c>
      <c r="AE105" s="91">
        <f>(VLOOKUP($A104,'RevPAR Raw Data'!$B$6:$BE$49,'RevPAR Raw Data'!BB$1,FALSE))/100</f>
        <v>3.8482722785931102E-2</v>
      </c>
      <c r="AF105" s="90">
        <f>(VLOOKUP($A104,'RevPAR Raw Data'!$B$6:$BE$49,'RevPAR Raw Data'!BC$1,FALSE))/100</f>
        <v>4.5635603569965301E-2</v>
      </c>
      <c r="AG105" s="92">
        <f>(VLOOKUP($A104,'RevPAR Raw Data'!$B$6:$BE$49,'RevPAR Raw Data'!BE$1,FALSE))/100</f>
        <v>-1.0349120123366799E-2</v>
      </c>
    </row>
    <row r="106" spans="1:33" x14ac:dyDescent="0.25">
      <c r="A106" s="139"/>
      <c r="B106" s="117"/>
      <c r="C106" s="118"/>
      <c r="D106" s="118"/>
      <c r="E106" s="118"/>
      <c r="F106" s="118"/>
      <c r="G106" s="119"/>
      <c r="H106" s="99"/>
      <c r="I106" s="99"/>
      <c r="J106" s="119"/>
      <c r="K106" s="120"/>
      <c r="M106" s="121"/>
      <c r="N106" s="122"/>
      <c r="O106" s="122"/>
      <c r="P106" s="122"/>
      <c r="Q106" s="122"/>
      <c r="R106" s="123"/>
      <c r="S106" s="122"/>
      <c r="T106" s="122"/>
      <c r="U106" s="123"/>
      <c r="V106" s="124"/>
      <c r="X106" s="121"/>
      <c r="Y106" s="122"/>
      <c r="Z106" s="122"/>
      <c r="AA106" s="122"/>
      <c r="AB106" s="122"/>
      <c r="AC106" s="123"/>
      <c r="AD106" s="122"/>
      <c r="AE106" s="122"/>
      <c r="AF106" s="123"/>
      <c r="AG106" s="124"/>
    </row>
    <row r="107" spans="1:33" x14ac:dyDescent="0.25">
      <c r="A107" s="116" t="s">
        <v>51</v>
      </c>
      <c r="B107" s="117">
        <f>(VLOOKUP($A107,'Occupancy Raw Data'!$B$8:$BE$45,'Occupancy Raw Data'!AG$3,FALSE))/100</f>
        <v>0.48617534192659595</v>
      </c>
      <c r="C107" s="118">
        <f>(VLOOKUP($A107,'Occupancy Raw Data'!$B$8:$BE$45,'Occupancy Raw Data'!AH$3,FALSE))/100</f>
        <v>0.52095837843156501</v>
      </c>
      <c r="D107" s="118">
        <f>(VLOOKUP($A107,'Occupancy Raw Data'!$B$8:$BE$45,'Occupancy Raw Data'!AI$3,FALSE))/100</f>
        <v>0.56558958879707</v>
      </c>
      <c r="E107" s="118">
        <f>(VLOOKUP($A107,'Occupancy Raw Data'!$B$8:$BE$45,'Occupancy Raw Data'!AJ$3,FALSE))/100</f>
        <v>0.58790637834628101</v>
      </c>
      <c r="F107" s="118">
        <f>(VLOOKUP($A107,'Occupancy Raw Data'!$B$8:$BE$45,'Occupancy Raw Data'!AK$3,FALSE))/100</f>
        <v>0.61759612054035307</v>
      </c>
      <c r="G107" s="119">
        <f>(VLOOKUP($A107,'Occupancy Raw Data'!$B$8:$BE$45,'Occupancy Raw Data'!AL$3,FALSE))/100</f>
        <v>0.55552483733054203</v>
      </c>
      <c r="H107" s="99">
        <f>(VLOOKUP($A107,'Occupancy Raw Data'!$B$8:$BE$45,'Occupancy Raw Data'!AN$3,FALSE))/100</f>
        <v>0.77905883517244701</v>
      </c>
      <c r="I107" s="99">
        <f>(VLOOKUP($A107,'Occupancy Raw Data'!$B$8:$BE$45,'Occupancy Raw Data'!AO$3,FALSE))/100</f>
        <v>0.74996288782225706</v>
      </c>
      <c r="J107" s="119">
        <f>(VLOOKUP($A107,'Occupancy Raw Data'!$B$8:$BE$45,'Occupancy Raw Data'!AP$3,FALSE))/100</f>
        <v>0.76451086149735203</v>
      </c>
      <c r="K107" s="120">
        <f>(VLOOKUP($A107,'Occupancy Raw Data'!$B$8:$BE$45,'Occupancy Raw Data'!AR$3,FALSE))/100</f>
        <v>0.61513652370904093</v>
      </c>
      <c r="M107" s="121">
        <f>VLOOKUP($A107,'ADR Raw Data'!$B$6:$BE$43,'ADR Raw Data'!AG$1,FALSE)</f>
        <v>97.687839506172807</v>
      </c>
      <c r="N107" s="122">
        <f>VLOOKUP($A107,'ADR Raw Data'!$B$6:$BE$43,'ADR Raw Data'!AH$1,FALSE)</f>
        <v>96.884827651336195</v>
      </c>
      <c r="O107" s="122">
        <f>VLOOKUP($A107,'ADR Raw Data'!$B$6:$BE$43,'ADR Raw Data'!AI$1,FALSE)</f>
        <v>101.57129396325401</v>
      </c>
      <c r="P107" s="122">
        <f>VLOOKUP($A107,'ADR Raw Data'!$B$6:$BE$43,'ADR Raw Data'!AJ$1,FALSE)</f>
        <v>103.005333726117</v>
      </c>
      <c r="Q107" s="122">
        <f>VLOOKUP($A107,'ADR Raw Data'!$B$6:$BE$43,'ADR Raw Data'!AK$1,FALSE)</f>
        <v>108.70316320807601</v>
      </c>
      <c r="R107" s="123">
        <f>VLOOKUP($A107,'ADR Raw Data'!$B$6:$BE$43,'ADR Raw Data'!AL$1,FALSE)</f>
        <v>101.89209800401601</v>
      </c>
      <c r="S107" s="122">
        <f>VLOOKUP($A107,'ADR Raw Data'!$B$6:$BE$43,'ADR Raw Data'!AN$1,FALSE)</f>
        <v>156.969510289634</v>
      </c>
      <c r="T107" s="122">
        <f>VLOOKUP($A107,'ADR Raw Data'!$B$6:$BE$43,'ADR Raw Data'!AO$1,FALSE)</f>
        <v>159.28913631565001</v>
      </c>
      <c r="U107" s="123">
        <f>VLOOKUP($A107,'ADR Raw Data'!$B$6:$BE$43,'ADR Raw Data'!AP$1,FALSE)</f>
        <v>158.107253074433</v>
      </c>
      <c r="V107" s="124">
        <f>VLOOKUP($A107,'ADR Raw Data'!$B$6:$BE$43,'ADR Raw Data'!AR$1,FALSE)</f>
        <v>121.820832578043</v>
      </c>
      <c r="X107" s="121">
        <f>VLOOKUP($A107,'RevPAR Raw Data'!$B$6:$BE$43,'RevPAR Raw Data'!AG$1,FALSE)</f>
        <v>47.493418773983997</v>
      </c>
      <c r="Y107" s="122">
        <f>VLOOKUP($A107,'RevPAR Raw Data'!$B$6:$BE$43,'RevPAR Raw Data'!AH$1,FALSE)</f>
        <v>50.472962707861797</v>
      </c>
      <c r="Z107" s="122">
        <f>VLOOKUP($A107,'RevPAR Raw Data'!$B$6:$BE$43,'RevPAR Raw Data'!AI$1,FALSE)</f>
        <v>57.447666386263499</v>
      </c>
      <c r="AA107" s="122">
        <f>VLOOKUP($A107,'RevPAR Raw Data'!$B$6:$BE$43,'RevPAR Raw Data'!AJ$1,FALSE)</f>
        <v>60.557492701271698</v>
      </c>
      <c r="AB107" s="122">
        <f>VLOOKUP($A107,'RevPAR Raw Data'!$B$6:$BE$43,'RevPAR Raw Data'!AK$1,FALSE)</f>
        <v>67.134651887772705</v>
      </c>
      <c r="AC107" s="123">
        <f>VLOOKUP($A107,'RevPAR Raw Data'!$B$6:$BE$43,'RevPAR Raw Data'!AL$1,FALSE)</f>
        <v>56.603591168949102</v>
      </c>
      <c r="AD107" s="122">
        <f>VLOOKUP($A107,'RevPAR Raw Data'!$B$6:$BE$43,'RevPAR Raw Data'!AN$1,FALSE)</f>
        <v>122.288483843831</v>
      </c>
      <c r="AE107" s="122">
        <f>VLOOKUP($A107,'RevPAR Raw Data'!$B$6:$BE$43,'RevPAR Raw Data'!AO$1,FALSE)</f>
        <v>119.460940669998</v>
      </c>
      <c r="AF107" s="123">
        <f>VLOOKUP($A107,'RevPAR Raw Data'!$B$6:$BE$43,'RevPAR Raw Data'!AP$1,FALSE)</f>
        <v>120.874712256915</v>
      </c>
      <c r="AG107" s="124">
        <f>VLOOKUP($A107,'RevPAR Raw Data'!$B$6:$BE$43,'RevPAR Raw Data'!AR$1,FALSE)</f>
        <v>74.936443467398703</v>
      </c>
    </row>
    <row r="108" spans="1:33" x14ac:dyDescent="0.25">
      <c r="A108" s="101" t="s">
        <v>122</v>
      </c>
      <c r="B108" s="89">
        <f>(VLOOKUP($A107,'Occupancy Raw Data'!$B$8:$BE$51,'Occupancy Raw Data'!AT$3,FALSE))/100</f>
        <v>6.9113493458506994E-2</v>
      </c>
      <c r="C108" s="90">
        <f>(VLOOKUP($A107,'Occupancy Raw Data'!$B$8:$BE$51,'Occupancy Raw Data'!AU$3,FALSE))/100</f>
        <v>-1.3473697787696399E-2</v>
      </c>
      <c r="D108" s="90">
        <f>(VLOOKUP($A107,'Occupancy Raw Data'!$B$8:$BE$51,'Occupancy Raw Data'!AV$3,FALSE))/100</f>
        <v>3.8798076837253101E-2</v>
      </c>
      <c r="E108" s="90">
        <f>(VLOOKUP($A107,'Occupancy Raw Data'!$B$8:$BE$51,'Occupancy Raw Data'!AW$3,FALSE))/100</f>
        <v>3.6304584215505899E-2</v>
      </c>
      <c r="F108" s="90">
        <f>(VLOOKUP($A107,'Occupancy Raw Data'!$B$8:$BE$51,'Occupancy Raw Data'!AX$3,FALSE))/100</f>
        <v>3.0540410207631902E-2</v>
      </c>
      <c r="G108" s="90">
        <f>(VLOOKUP($A107,'Occupancy Raw Data'!$B$8:$BE$51,'Occupancy Raw Data'!AY$3,FALSE))/100</f>
        <v>3.1159117078050799E-2</v>
      </c>
      <c r="H108" s="91">
        <f>(VLOOKUP($A107,'Occupancy Raw Data'!$B$8:$BE$51,'Occupancy Raw Data'!BA$3,FALSE))/100</f>
        <v>7.9526079936758004E-2</v>
      </c>
      <c r="I108" s="91">
        <f>(VLOOKUP($A107,'Occupancy Raw Data'!$B$8:$BE$51,'Occupancy Raw Data'!BB$3,FALSE))/100</f>
        <v>7.4122114853034105E-2</v>
      </c>
      <c r="J108" s="90">
        <f>(VLOOKUP($A107,'Occupancy Raw Data'!$B$8:$BE$51,'Occupancy Raw Data'!BC$3,FALSE))/100</f>
        <v>7.6868736039596403E-2</v>
      </c>
      <c r="K108" s="92">
        <f>(VLOOKUP($A107,'Occupancy Raw Data'!$B$8:$BE$51,'Occupancy Raw Data'!BE$3,FALSE))/100</f>
        <v>4.6798182359784404E-2</v>
      </c>
      <c r="M108" s="89">
        <f>(VLOOKUP($A107,'ADR Raw Data'!$B$6:$BE$49,'ADR Raw Data'!AT$1,FALSE))/100</f>
        <v>4.8659309389418098E-3</v>
      </c>
      <c r="N108" s="90">
        <f>(VLOOKUP($A107,'ADR Raw Data'!$B$6:$BE$49,'ADR Raw Data'!AU$1,FALSE))/100</f>
        <v>-2.3334408811173702E-2</v>
      </c>
      <c r="O108" s="90">
        <f>(VLOOKUP($A107,'ADR Raw Data'!$B$6:$BE$49,'ADR Raw Data'!AV$1,FALSE))/100</f>
        <v>2.6978787651666801E-2</v>
      </c>
      <c r="P108" s="90">
        <f>(VLOOKUP($A107,'ADR Raw Data'!$B$6:$BE$49,'ADR Raw Data'!AW$1,FALSE))/100</f>
        <v>2.1929026951797499E-2</v>
      </c>
      <c r="Q108" s="90">
        <f>(VLOOKUP($A107,'ADR Raw Data'!$B$6:$BE$49,'ADR Raw Data'!AX$1,FALSE))/100</f>
        <v>3.1265836720208703E-2</v>
      </c>
      <c r="R108" s="90">
        <f>(VLOOKUP($A107,'ADR Raw Data'!$B$6:$BE$49,'ADR Raw Data'!AY$1,FALSE))/100</f>
        <v>1.3646908595150499E-2</v>
      </c>
      <c r="S108" s="91">
        <f>(VLOOKUP($A107,'ADR Raw Data'!$B$6:$BE$49,'ADR Raw Data'!BA$1,FALSE))/100</f>
        <v>5.2118554613063701E-2</v>
      </c>
      <c r="T108" s="91">
        <f>(VLOOKUP($A107,'ADR Raw Data'!$B$6:$BE$49,'ADR Raw Data'!BB$1,FALSE))/100</f>
        <v>4.4096781325710203E-2</v>
      </c>
      <c r="U108" s="90">
        <f>(VLOOKUP($A107,'ADR Raw Data'!$B$6:$BE$49,'ADR Raw Data'!BC$1,FALSE))/100</f>
        <v>4.8109882750316801E-2</v>
      </c>
      <c r="V108" s="92">
        <f>(VLOOKUP($A107,'ADR Raw Data'!$B$6:$BE$49,'ADR Raw Data'!BE$1,FALSE))/100</f>
        <v>3.3368000185737601E-2</v>
      </c>
      <c r="X108" s="89">
        <f>(VLOOKUP($A107,'RevPAR Raw Data'!$B$6:$BE$49,'RevPAR Raw Data'!AT$1,FALSE))/100</f>
        <v>7.4315725883566899E-2</v>
      </c>
      <c r="Y108" s="90">
        <f>(VLOOKUP($A107,'RevPAR Raw Data'!$B$6:$BE$49,'RevPAR Raw Data'!AU$1,FALSE))/100</f>
        <v>-3.6493705826493798E-2</v>
      </c>
      <c r="Z108" s="90">
        <f>(VLOOKUP($A107,'RevPAR Raw Data'!$B$6:$BE$49,'RevPAR Raw Data'!AV$1,FALSE))/100</f>
        <v>6.6823589565205302E-2</v>
      </c>
      <c r="AA108" s="90">
        <f>(VLOOKUP($A107,'RevPAR Raw Data'!$B$6:$BE$49,'RevPAR Raw Data'!AW$1,FALSE))/100</f>
        <v>5.9029735373039099E-2</v>
      </c>
      <c r="AB108" s="90">
        <f>(VLOOKUP($A107,'RevPAR Raw Data'!$B$6:$BE$49,'RevPAR Raw Data'!AX$1,FALSE))/100</f>
        <v>6.2761118406760699E-2</v>
      </c>
      <c r="AC108" s="90">
        <f>(VLOOKUP($A107,'RevPAR Raw Data'!$B$6:$BE$49,'RevPAR Raw Data'!AY$1,FALSE))/100</f>
        <v>4.5231251295871105E-2</v>
      </c>
      <c r="AD108" s="91">
        <f>(VLOOKUP($A107,'RevPAR Raw Data'!$B$6:$BE$49,'RevPAR Raw Data'!BA$1,FALSE))/100</f>
        <v>0.13578941889016799</v>
      </c>
      <c r="AE108" s="91">
        <f>(VLOOKUP($A107,'RevPAR Raw Data'!$B$6:$BE$49,'RevPAR Raw Data'!BB$1,FALSE))/100</f>
        <v>0.12148744286881699</v>
      </c>
      <c r="AF108" s="90">
        <f>(VLOOKUP($A107,'RevPAR Raw Data'!$B$6:$BE$49,'RevPAR Raw Data'!BC$1,FALSE))/100</f>
        <v>0.12867676466794301</v>
      </c>
      <c r="AG108" s="92">
        <f>(VLOOKUP($A107,'RevPAR Raw Data'!$B$6:$BE$49,'RevPAR Raw Data'!BE$1,FALSE))/100</f>
        <v>8.1727744303195599E-2</v>
      </c>
    </row>
    <row r="109" spans="1:33" x14ac:dyDescent="0.25">
      <c r="A109" s="139"/>
      <c r="B109" s="117"/>
      <c r="C109" s="118"/>
      <c r="D109" s="118"/>
      <c r="E109" s="118"/>
      <c r="F109" s="118"/>
      <c r="G109" s="119"/>
      <c r="H109" s="99"/>
      <c r="I109" s="99"/>
      <c r="J109" s="119"/>
      <c r="K109" s="120"/>
      <c r="M109" s="121"/>
      <c r="N109" s="122"/>
      <c r="O109" s="122"/>
      <c r="P109" s="122"/>
      <c r="Q109" s="122"/>
      <c r="R109" s="123"/>
      <c r="S109" s="122"/>
      <c r="T109" s="122"/>
      <c r="U109" s="123"/>
      <c r="V109" s="124"/>
      <c r="X109" s="121"/>
      <c r="Y109" s="122"/>
      <c r="Z109" s="122"/>
      <c r="AA109" s="122"/>
      <c r="AB109" s="122"/>
      <c r="AC109" s="123"/>
      <c r="AD109" s="122"/>
      <c r="AE109" s="122"/>
      <c r="AF109" s="123"/>
      <c r="AG109" s="124"/>
    </row>
    <row r="110" spans="1:33" x14ac:dyDescent="0.25">
      <c r="A110" s="116" t="s">
        <v>50</v>
      </c>
      <c r="B110" s="117">
        <f>(VLOOKUP($A110,'Occupancy Raw Data'!$B$8:$BE$45,'Occupancy Raw Data'!AG$3,FALSE))/100</f>
        <v>0.45023272466881403</v>
      </c>
      <c r="C110" s="118">
        <f>(VLOOKUP($A110,'Occupancy Raw Data'!$B$8:$BE$45,'Occupancy Raw Data'!AH$3,FALSE))/100</f>
        <v>0.55585392051557403</v>
      </c>
      <c r="D110" s="118">
        <f>(VLOOKUP($A110,'Occupancy Raw Data'!$B$8:$BE$45,'Occupancy Raw Data'!AI$3,FALSE))/100</f>
        <v>0.59783387039026104</v>
      </c>
      <c r="E110" s="118">
        <f>(VLOOKUP($A110,'Occupancy Raw Data'!$B$8:$BE$45,'Occupancy Raw Data'!AJ$3,FALSE))/100</f>
        <v>0.61877909058360103</v>
      </c>
      <c r="F110" s="118">
        <f>(VLOOKUP($A110,'Occupancy Raw Data'!$B$8:$BE$45,'Occupancy Raw Data'!AK$3,FALSE))/100</f>
        <v>0.65140529896168897</v>
      </c>
      <c r="G110" s="119">
        <f>(VLOOKUP($A110,'Occupancy Raw Data'!$B$8:$BE$45,'Occupancy Raw Data'!AL$3,FALSE))/100</f>
        <v>0.57482098102398804</v>
      </c>
      <c r="H110" s="99">
        <f>(VLOOKUP($A110,'Occupancy Raw Data'!$B$8:$BE$45,'Occupancy Raw Data'!AN$3,FALSE))/100</f>
        <v>0.7380057286072319</v>
      </c>
      <c r="I110" s="99">
        <f>(VLOOKUP($A110,'Occupancy Raw Data'!$B$8:$BE$45,'Occupancy Raw Data'!AO$3,FALSE))/100</f>
        <v>0.71083959899749305</v>
      </c>
      <c r="J110" s="119">
        <f>(VLOOKUP($A110,'Occupancy Raw Data'!$B$8:$BE$45,'Occupancy Raw Data'!AP$3,FALSE))/100</f>
        <v>0.72442266380236309</v>
      </c>
      <c r="K110" s="120">
        <f>(VLOOKUP($A110,'Occupancy Raw Data'!$B$8:$BE$45,'Occupancy Raw Data'!AR$3,FALSE))/100</f>
        <v>0.61756431896066599</v>
      </c>
      <c r="M110" s="121">
        <f>VLOOKUP($A110,'ADR Raw Data'!$B$6:$BE$43,'ADR Raw Data'!AG$1,FALSE)</f>
        <v>92.864909542743504</v>
      </c>
      <c r="N110" s="122">
        <f>VLOOKUP($A110,'ADR Raw Data'!$B$6:$BE$43,'ADR Raw Data'!AH$1,FALSE)</f>
        <v>95.394301127214106</v>
      </c>
      <c r="O110" s="122">
        <f>VLOOKUP($A110,'ADR Raw Data'!$B$6:$BE$43,'ADR Raw Data'!AI$1,FALSE)</f>
        <v>97.006715825722395</v>
      </c>
      <c r="P110" s="122">
        <f>VLOOKUP($A110,'ADR Raw Data'!$B$6:$BE$43,'ADR Raw Data'!AJ$1,FALSE)</f>
        <v>97.434762765803498</v>
      </c>
      <c r="Q110" s="122">
        <f>VLOOKUP($A110,'ADR Raw Data'!$B$6:$BE$43,'ADR Raw Data'!AK$1,FALSE)</f>
        <v>103.359132256956</v>
      </c>
      <c r="R110" s="123">
        <f>VLOOKUP($A110,'ADR Raw Data'!$B$6:$BE$43,'ADR Raw Data'!AL$1,FALSE)</f>
        <v>97.577961662436294</v>
      </c>
      <c r="S110" s="122">
        <f>VLOOKUP($A110,'ADR Raw Data'!$B$6:$BE$43,'ADR Raw Data'!AN$1,FALSE)</f>
        <v>117.811823529411</v>
      </c>
      <c r="T110" s="122">
        <f>VLOOKUP($A110,'ADR Raw Data'!$B$6:$BE$43,'ADR Raw Data'!AO$1,FALSE)</f>
        <v>116.932007177485</v>
      </c>
      <c r="U110" s="123">
        <f>VLOOKUP($A110,'ADR Raw Data'!$B$6:$BE$43,'ADR Raw Data'!AP$1,FALSE)</f>
        <v>117.380163716677</v>
      </c>
      <c r="V110" s="124">
        <f>VLOOKUP($A110,'ADR Raw Data'!$B$6:$BE$43,'ADR Raw Data'!AR$1,FALSE)</f>
        <v>104.214708878582</v>
      </c>
      <c r="X110" s="121">
        <f>VLOOKUP($A110,'RevPAR Raw Data'!$B$6:$BE$43,'RevPAR Raw Data'!AG$1,FALSE)</f>
        <v>41.810821249552397</v>
      </c>
      <c r="Y110" s="122">
        <f>VLOOKUP($A110,'RevPAR Raw Data'!$B$6:$BE$43,'RevPAR Raw Data'!AH$1,FALSE)</f>
        <v>53.0252962764052</v>
      </c>
      <c r="Z110" s="122">
        <f>VLOOKUP($A110,'RevPAR Raw Data'!$B$6:$BE$43,'RevPAR Raw Data'!AI$1,FALSE)</f>
        <v>57.993900375939802</v>
      </c>
      <c r="AA110" s="122">
        <f>VLOOKUP($A110,'RevPAR Raw Data'!$B$6:$BE$43,'RevPAR Raw Data'!AJ$1,FALSE)</f>
        <v>60.290593895452901</v>
      </c>
      <c r="AB110" s="122">
        <f>VLOOKUP($A110,'RevPAR Raw Data'!$B$6:$BE$43,'RevPAR Raw Data'!AK$1,FALSE)</f>
        <v>67.328686448263497</v>
      </c>
      <c r="AC110" s="123">
        <f>VLOOKUP($A110,'RevPAR Raw Data'!$B$6:$BE$43,'RevPAR Raw Data'!AL$1,FALSE)</f>
        <v>56.089859649122801</v>
      </c>
      <c r="AD110" s="122">
        <f>VLOOKUP($A110,'RevPAR Raw Data'!$B$6:$BE$43,'RevPAR Raw Data'!AN$1,FALSE)</f>
        <v>86.945800662370203</v>
      </c>
      <c r="AE110" s="122">
        <f>VLOOKUP($A110,'RevPAR Raw Data'!$B$6:$BE$43,'RevPAR Raw Data'!AO$1,FALSE)</f>
        <v>83.119901092015695</v>
      </c>
      <c r="AF110" s="123">
        <f>VLOOKUP($A110,'RevPAR Raw Data'!$B$6:$BE$43,'RevPAR Raw Data'!AP$1,FALSE)</f>
        <v>85.032850877192899</v>
      </c>
      <c r="AG110" s="124">
        <f>VLOOKUP($A110,'RevPAR Raw Data'!$B$6:$BE$43,'RevPAR Raw Data'!AR$1,FALSE)</f>
        <v>64.359285714285704</v>
      </c>
    </row>
    <row r="111" spans="1:33" x14ac:dyDescent="0.25">
      <c r="A111" s="101" t="s">
        <v>122</v>
      </c>
      <c r="B111" s="89">
        <f>(VLOOKUP($A110,'Occupancy Raw Data'!$B$8:$BE$51,'Occupancy Raw Data'!AT$3,FALSE))/100</f>
        <v>4.7214218286228196E-2</v>
      </c>
      <c r="C111" s="90">
        <f>(VLOOKUP($A110,'Occupancy Raw Data'!$B$8:$BE$51,'Occupancy Raw Data'!AU$3,FALSE))/100</f>
        <v>4.9497309267614094E-2</v>
      </c>
      <c r="D111" s="90">
        <f>(VLOOKUP($A110,'Occupancy Raw Data'!$B$8:$BE$51,'Occupancy Raw Data'!AV$3,FALSE))/100</f>
        <v>6.02840502649577E-2</v>
      </c>
      <c r="E111" s="90">
        <f>(VLOOKUP($A110,'Occupancy Raw Data'!$B$8:$BE$51,'Occupancy Raw Data'!AW$3,FALSE))/100</f>
        <v>5.1430183893140399E-2</v>
      </c>
      <c r="F111" s="90">
        <f>(VLOOKUP($A110,'Occupancy Raw Data'!$B$8:$BE$51,'Occupancy Raw Data'!AX$3,FALSE))/100</f>
        <v>-1.3871820447284499E-3</v>
      </c>
      <c r="G111" s="90">
        <f>(VLOOKUP($A110,'Occupancy Raw Data'!$B$8:$BE$51,'Occupancy Raw Data'!AY$3,FALSE))/100</f>
        <v>3.9746155951524698E-2</v>
      </c>
      <c r="H111" s="91">
        <f>(VLOOKUP($A110,'Occupancy Raw Data'!$B$8:$BE$51,'Occupancy Raw Data'!BA$3,FALSE))/100</f>
        <v>1.9109487120317899E-2</v>
      </c>
      <c r="I111" s="91">
        <f>(VLOOKUP($A110,'Occupancy Raw Data'!$B$8:$BE$51,'Occupancy Raw Data'!BB$3,FALSE))/100</f>
        <v>3.2603621436525704E-2</v>
      </c>
      <c r="J111" s="90">
        <f>(VLOOKUP($A110,'Occupancy Raw Data'!$B$8:$BE$51,'Occupancy Raw Data'!BC$3,FALSE))/100</f>
        <v>2.56856910202263E-2</v>
      </c>
      <c r="K111" s="92">
        <f>(VLOOKUP($A110,'Occupancy Raw Data'!$B$8:$BE$51,'Occupancy Raw Data'!BE$3,FALSE))/100</f>
        <v>3.4991011095561297E-2</v>
      </c>
      <c r="M111" s="89">
        <f>(VLOOKUP($A110,'ADR Raw Data'!$B$6:$BE$49,'ADR Raw Data'!AT$1,FALSE))/100</f>
        <v>-3.5952116367951502E-2</v>
      </c>
      <c r="N111" s="90">
        <f>(VLOOKUP($A110,'ADR Raw Data'!$B$6:$BE$49,'ADR Raw Data'!AU$1,FALSE))/100</f>
        <v>-1.6238178330147499E-2</v>
      </c>
      <c r="O111" s="90">
        <f>(VLOOKUP($A110,'ADR Raw Data'!$B$6:$BE$49,'ADR Raw Data'!AV$1,FALSE))/100</f>
        <v>-1.06758762699881E-2</v>
      </c>
      <c r="P111" s="90">
        <f>(VLOOKUP($A110,'ADR Raw Data'!$B$6:$BE$49,'ADR Raw Data'!AW$1,FALSE))/100</f>
        <v>-1.9336924516904802E-2</v>
      </c>
      <c r="Q111" s="90">
        <f>(VLOOKUP($A110,'ADR Raw Data'!$B$6:$BE$49,'ADR Raw Data'!AX$1,FALSE))/100</f>
        <v>-2.3356688590710498E-2</v>
      </c>
      <c r="R111" s="90">
        <f>(VLOOKUP($A110,'ADR Raw Data'!$B$6:$BE$49,'ADR Raw Data'!AY$1,FALSE))/100</f>
        <v>-2.1185937712182402E-2</v>
      </c>
      <c r="S111" s="91">
        <f>(VLOOKUP($A110,'ADR Raw Data'!$B$6:$BE$49,'ADR Raw Data'!BA$1,FALSE))/100</f>
        <v>-1.8650636178787601E-2</v>
      </c>
      <c r="T111" s="91">
        <f>(VLOOKUP($A110,'ADR Raw Data'!$B$6:$BE$49,'ADR Raw Data'!BB$1,FALSE))/100</f>
        <v>-5.7700109106355001E-3</v>
      </c>
      <c r="U111" s="90">
        <f>(VLOOKUP($A110,'ADR Raw Data'!$B$6:$BE$49,'ADR Raw Data'!BC$1,FALSE))/100</f>
        <v>-1.2463815882558999E-2</v>
      </c>
      <c r="V111" s="92">
        <f>(VLOOKUP($A110,'ADR Raw Data'!$B$6:$BE$49,'ADR Raw Data'!BE$1,FALSE))/100</f>
        <v>-1.8450774297537699E-2</v>
      </c>
      <c r="X111" s="89">
        <f>(VLOOKUP($A110,'RevPAR Raw Data'!$B$6:$BE$49,'RevPAR Raw Data'!AT$1,FALSE))/100</f>
        <v>9.5646508482282594E-3</v>
      </c>
      <c r="Y111" s="90">
        <f>(VLOOKUP($A110,'RevPAR Raw Data'!$B$6:$BE$49,'RevPAR Raw Data'!AU$1,FALSE))/100</f>
        <v>3.2455384802716598E-2</v>
      </c>
      <c r="Z111" s="90">
        <f>(VLOOKUP($A110,'RevPAR Raw Data'!$B$6:$BE$49,'RevPAR Raw Data'!AV$1,FALSE))/100</f>
        <v>4.8964588933287097E-2</v>
      </c>
      <c r="AA111" s="90">
        <f>(VLOOKUP($A110,'RevPAR Raw Data'!$B$6:$BE$49,'RevPAR Raw Data'!AW$1,FALSE))/100</f>
        <v>3.1098757792403401E-2</v>
      </c>
      <c r="AB111" s="90">
        <f>(VLOOKUP($A110,'RevPAR Raw Data'!$B$6:$BE$49,'RevPAR Raw Data'!AX$1,FALSE))/100</f>
        <v>-2.4711470656401602E-2</v>
      </c>
      <c r="AC111" s="90">
        <f>(VLOOKUP($A110,'RevPAR Raw Data'!$B$6:$BE$49,'RevPAR Raw Data'!AY$1,FALSE))/100</f>
        <v>1.7718158655054602E-2</v>
      </c>
      <c r="AD111" s="91">
        <f>(VLOOKUP($A110,'RevPAR Raw Data'!$B$6:$BE$49,'RevPAR Raw Data'!BA$1,FALSE))/100</f>
        <v>1.0244684968602599E-4</v>
      </c>
      <c r="AE111" s="91">
        <f>(VLOOKUP($A110,'RevPAR Raw Data'!$B$6:$BE$49,'RevPAR Raw Data'!BB$1,FALSE))/100</f>
        <v>2.6645487274475198E-2</v>
      </c>
      <c r="AF111" s="90">
        <f>(VLOOKUP($A110,'RevPAR Raw Data'!$B$6:$BE$49,'RevPAR Raw Data'!BC$1,FALSE))/100</f>
        <v>1.2901733413974801E-2</v>
      </c>
      <c r="AG111" s="92">
        <f>(VLOOKUP($A110,'RevPAR Raw Data'!$B$6:$BE$49,'RevPAR Raw Data'!BE$1,FALSE))/100</f>
        <v>1.58946255498566E-2</v>
      </c>
    </row>
    <row r="112" spans="1:33" x14ac:dyDescent="0.25">
      <c r="A112" s="139"/>
      <c r="B112" s="117"/>
      <c r="C112" s="118"/>
      <c r="D112" s="118"/>
      <c r="E112" s="118"/>
      <c r="F112" s="118"/>
      <c r="G112" s="119"/>
      <c r="H112" s="99"/>
      <c r="I112" s="99"/>
      <c r="J112" s="119"/>
      <c r="K112" s="120"/>
      <c r="M112" s="121"/>
      <c r="N112" s="122"/>
      <c r="O112" s="122"/>
      <c r="P112" s="122"/>
      <c r="Q112" s="122"/>
      <c r="R112" s="123"/>
      <c r="S112" s="122"/>
      <c r="T112" s="122"/>
      <c r="U112" s="123"/>
      <c r="V112" s="124"/>
      <c r="X112" s="121"/>
      <c r="Y112" s="122"/>
      <c r="Z112" s="122"/>
      <c r="AA112" s="122"/>
      <c r="AB112" s="122"/>
      <c r="AC112" s="123"/>
      <c r="AD112" s="122"/>
      <c r="AE112" s="122"/>
      <c r="AF112" s="123"/>
      <c r="AG112" s="124"/>
    </row>
    <row r="113" spans="1:33" x14ac:dyDescent="0.25">
      <c r="A113" s="116" t="s">
        <v>47</v>
      </c>
      <c r="B113" s="117">
        <f>(VLOOKUP($A113,'Occupancy Raw Data'!$B$8:$BE$45,'Occupancy Raw Data'!AG$3,FALSE))/100</f>
        <v>0.44964476021314298</v>
      </c>
      <c r="C113" s="118">
        <f>(VLOOKUP($A113,'Occupancy Raw Data'!$B$8:$BE$45,'Occupancy Raw Data'!AH$3,FALSE))/100</f>
        <v>0.57508880994671396</v>
      </c>
      <c r="D113" s="118">
        <f>(VLOOKUP($A113,'Occupancy Raw Data'!$B$8:$BE$45,'Occupancy Raw Data'!AI$3,FALSE))/100</f>
        <v>0.62984014209591399</v>
      </c>
      <c r="E113" s="118">
        <f>(VLOOKUP($A113,'Occupancy Raw Data'!$B$8:$BE$45,'Occupancy Raw Data'!AJ$3,FALSE))/100</f>
        <v>0.62655417406749503</v>
      </c>
      <c r="F113" s="118">
        <f>(VLOOKUP($A113,'Occupancy Raw Data'!$B$8:$BE$45,'Occupancy Raw Data'!AK$3,FALSE))/100</f>
        <v>0.62122557726465299</v>
      </c>
      <c r="G113" s="119">
        <f>(VLOOKUP($A113,'Occupancy Raw Data'!$B$8:$BE$45,'Occupancy Raw Data'!AL$3,FALSE))/100</f>
        <v>0.580470692717584</v>
      </c>
      <c r="H113" s="99">
        <f>(VLOOKUP($A113,'Occupancy Raw Data'!$B$8:$BE$45,'Occupancy Raw Data'!AN$3,FALSE))/100</f>
        <v>0.75106571936056798</v>
      </c>
      <c r="I113" s="99">
        <f>(VLOOKUP($A113,'Occupancy Raw Data'!$B$8:$BE$45,'Occupancy Raw Data'!AO$3,FALSE))/100</f>
        <v>0.71585257548845405</v>
      </c>
      <c r="J113" s="119">
        <f>(VLOOKUP($A113,'Occupancy Raw Data'!$B$8:$BE$45,'Occupancy Raw Data'!AP$3,FALSE))/100</f>
        <v>0.73345914742451102</v>
      </c>
      <c r="K113" s="120">
        <f>(VLOOKUP($A113,'Occupancy Raw Data'!$B$8:$BE$45,'Occupancy Raw Data'!AR$3,FALSE))/100</f>
        <v>0.62418167977670602</v>
      </c>
      <c r="M113" s="121">
        <f>VLOOKUP($A113,'ADR Raw Data'!$B$6:$BE$43,'ADR Raw Data'!AG$1,FALSE)</f>
        <v>94.779159589176302</v>
      </c>
      <c r="N113" s="122">
        <f>VLOOKUP($A113,'ADR Raw Data'!$B$6:$BE$43,'ADR Raw Data'!AH$1,FALSE)</f>
        <v>105.17584124778</v>
      </c>
      <c r="O113" s="122">
        <f>VLOOKUP($A113,'ADR Raw Data'!$B$6:$BE$43,'ADR Raw Data'!AI$1,FALSE)</f>
        <v>109.679299210377</v>
      </c>
      <c r="P113" s="122">
        <f>VLOOKUP($A113,'ADR Raw Data'!$B$6:$BE$43,'ADR Raw Data'!AJ$1,FALSE)</f>
        <v>107.10301063075801</v>
      </c>
      <c r="Q113" s="122">
        <f>VLOOKUP($A113,'ADR Raw Data'!$B$6:$BE$43,'ADR Raw Data'!AK$1,FALSE)</f>
        <v>102.782617583988</v>
      </c>
      <c r="R113" s="123">
        <f>VLOOKUP($A113,'ADR Raw Data'!$B$6:$BE$43,'ADR Raw Data'!AL$1,FALSE)</f>
        <v>104.446222824008</v>
      </c>
      <c r="S113" s="122">
        <f>VLOOKUP($A113,'ADR Raw Data'!$B$6:$BE$43,'ADR Raw Data'!AN$1,FALSE)</f>
        <v>117.64743703440899</v>
      </c>
      <c r="T113" s="122">
        <f>VLOOKUP($A113,'ADR Raw Data'!$B$6:$BE$43,'ADR Raw Data'!AO$1,FALSE)</f>
        <v>118.382775882389</v>
      </c>
      <c r="U113" s="123">
        <f>VLOOKUP($A113,'ADR Raw Data'!$B$6:$BE$43,'ADR Raw Data'!AP$1,FALSE)</f>
        <v>118.00628061147199</v>
      </c>
      <c r="V113" s="124">
        <f>VLOOKUP($A113,'ADR Raw Data'!$B$6:$BE$43,'ADR Raw Data'!AR$1,FALSE)</f>
        <v>108.998811435424</v>
      </c>
      <c r="X113" s="121">
        <f>VLOOKUP($A113,'RevPAR Raw Data'!$B$6:$BE$43,'RevPAR Raw Data'!AG$1,FALSE)</f>
        <v>42.6169524866785</v>
      </c>
      <c r="Y113" s="122">
        <f>VLOOKUP($A113,'RevPAR Raw Data'!$B$6:$BE$43,'RevPAR Raw Data'!AH$1,FALSE)</f>
        <v>60.485449378330301</v>
      </c>
      <c r="Z113" s="122">
        <f>VLOOKUP($A113,'RevPAR Raw Data'!$B$6:$BE$43,'RevPAR Raw Data'!AI$1,FALSE)</f>
        <v>69.080425399644696</v>
      </c>
      <c r="AA113" s="122">
        <f>VLOOKUP($A113,'RevPAR Raw Data'!$B$6:$BE$43,'RevPAR Raw Data'!AJ$1,FALSE)</f>
        <v>67.105838365896901</v>
      </c>
      <c r="AB113" s="122">
        <f>VLOOKUP($A113,'RevPAR Raw Data'!$B$6:$BE$43,'RevPAR Raw Data'!AK$1,FALSE)</f>
        <v>63.851190941385397</v>
      </c>
      <c r="AC113" s="123">
        <f>VLOOKUP($A113,'RevPAR Raw Data'!$B$6:$BE$43,'RevPAR Raw Data'!AL$1,FALSE)</f>
        <v>60.627971314387203</v>
      </c>
      <c r="AD113" s="122">
        <f>VLOOKUP($A113,'RevPAR Raw Data'!$B$6:$BE$43,'RevPAR Raw Data'!AN$1,FALSE)</f>
        <v>88.360956927175806</v>
      </c>
      <c r="AE113" s="122">
        <f>VLOOKUP($A113,'RevPAR Raw Data'!$B$6:$BE$43,'RevPAR Raw Data'!AO$1,FALSE)</f>
        <v>84.744615008880899</v>
      </c>
      <c r="AF113" s="123">
        <f>VLOOKUP($A113,'RevPAR Raw Data'!$B$6:$BE$43,'RevPAR Raw Data'!AP$1,FALSE)</f>
        <v>86.552785968028402</v>
      </c>
      <c r="AG113" s="124">
        <f>VLOOKUP($A113,'RevPAR Raw Data'!$B$6:$BE$43,'RevPAR Raw Data'!AR$1,FALSE)</f>
        <v>68.035061215427504</v>
      </c>
    </row>
    <row r="114" spans="1:33" x14ac:dyDescent="0.25">
      <c r="A114" s="101" t="s">
        <v>122</v>
      </c>
      <c r="B114" s="89">
        <f>(VLOOKUP($A113,'Occupancy Raw Data'!$B$8:$BE$51,'Occupancy Raw Data'!AT$3,FALSE))/100</f>
        <v>-5.3434038663267298E-2</v>
      </c>
      <c r="C114" s="90">
        <f>(VLOOKUP($A113,'Occupancy Raw Data'!$B$8:$BE$51,'Occupancy Raw Data'!AU$3,FALSE))/100</f>
        <v>-5.8609573793227406E-2</v>
      </c>
      <c r="D114" s="90">
        <f>(VLOOKUP($A113,'Occupancy Raw Data'!$B$8:$BE$51,'Occupancy Raw Data'!AV$3,FALSE))/100</f>
        <v>-3.8470973482790799E-2</v>
      </c>
      <c r="E114" s="90">
        <f>(VLOOKUP($A113,'Occupancy Raw Data'!$B$8:$BE$51,'Occupancy Raw Data'!AW$3,FALSE))/100</f>
        <v>-3.2973320971362498E-2</v>
      </c>
      <c r="F114" s="90">
        <f>(VLOOKUP($A113,'Occupancy Raw Data'!$B$8:$BE$51,'Occupancy Raw Data'!AX$3,FALSE))/100</f>
        <v>-3.6513131458969499E-2</v>
      </c>
      <c r="G114" s="90">
        <f>(VLOOKUP($A113,'Occupancy Raw Data'!$B$8:$BE$51,'Occupancy Raw Data'!AY$3,FALSE))/100</f>
        <v>-4.3279052108687203E-2</v>
      </c>
      <c r="H114" s="91">
        <f>(VLOOKUP($A113,'Occupancy Raw Data'!$B$8:$BE$51,'Occupancy Raw Data'!BA$3,FALSE))/100</f>
        <v>3.8988475235183097E-2</v>
      </c>
      <c r="I114" s="91">
        <f>(VLOOKUP($A113,'Occupancy Raw Data'!$B$8:$BE$51,'Occupancy Raw Data'!BB$3,FALSE))/100</f>
        <v>1.5991576811952601E-3</v>
      </c>
      <c r="J114" s="90">
        <f>(VLOOKUP($A113,'Occupancy Raw Data'!$B$8:$BE$51,'Occupancy Raw Data'!BC$3,FALSE))/100</f>
        <v>2.04000867087872E-2</v>
      </c>
      <c r="K114" s="92">
        <f>(VLOOKUP($A113,'Occupancy Raw Data'!$B$8:$BE$51,'Occupancy Raw Data'!BE$3,FALSE))/100</f>
        <v>-2.2804952145205698E-2</v>
      </c>
      <c r="M114" s="89">
        <f>(VLOOKUP($A113,'ADR Raw Data'!$B$6:$BE$49,'ADR Raw Data'!AT$1,FALSE))/100</f>
        <v>1.2459885173363302E-2</v>
      </c>
      <c r="N114" s="90">
        <f>(VLOOKUP($A113,'ADR Raw Data'!$B$6:$BE$49,'ADR Raw Data'!AU$1,FALSE))/100</f>
        <v>1.2264891313022599E-2</v>
      </c>
      <c r="O114" s="90">
        <f>(VLOOKUP($A113,'ADR Raw Data'!$B$6:$BE$49,'ADR Raw Data'!AV$1,FALSE))/100</f>
        <v>3.3939114178596602E-2</v>
      </c>
      <c r="P114" s="90">
        <f>(VLOOKUP($A113,'ADR Raw Data'!$B$6:$BE$49,'ADR Raw Data'!AW$1,FALSE))/100</f>
        <v>3.5969912055849804E-2</v>
      </c>
      <c r="Q114" s="90">
        <f>(VLOOKUP($A113,'ADR Raw Data'!$B$6:$BE$49,'ADR Raw Data'!AX$1,FALSE))/100</f>
        <v>-1.0014622046833701E-2</v>
      </c>
      <c r="R114" s="90">
        <f>(VLOOKUP($A113,'ADR Raw Data'!$B$6:$BE$49,'ADR Raw Data'!AY$1,FALSE))/100</f>
        <v>1.7663778849792099E-2</v>
      </c>
      <c r="S114" s="91">
        <f>(VLOOKUP($A113,'ADR Raw Data'!$B$6:$BE$49,'ADR Raw Data'!BA$1,FALSE))/100</f>
        <v>1.2272901495201301E-2</v>
      </c>
      <c r="T114" s="91">
        <f>(VLOOKUP($A113,'ADR Raw Data'!$B$6:$BE$49,'ADR Raw Data'!BB$1,FALSE))/100</f>
        <v>2.7038067464262201E-2</v>
      </c>
      <c r="U114" s="90">
        <f>(VLOOKUP($A113,'ADR Raw Data'!$B$6:$BE$49,'ADR Raw Data'!BC$1,FALSE))/100</f>
        <v>1.9524872454687699E-2</v>
      </c>
      <c r="V114" s="92">
        <f>(VLOOKUP($A113,'ADR Raw Data'!$B$6:$BE$49,'ADR Raw Data'!BE$1,FALSE))/100</f>
        <v>2.0116038240079098E-2</v>
      </c>
      <c r="X114" s="89">
        <f>(VLOOKUP($A113,'RevPAR Raw Data'!$B$6:$BE$49,'RevPAR Raw Data'!AT$1,FALSE))/100</f>
        <v>-4.1639935475997293E-2</v>
      </c>
      <c r="Y114" s="90">
        <f>(VLOOKUP($A113,'RevPAR Raw Data'!$B$6:$BE$49,'RevPAR Raw Data'!AU$1,FALSE))/100</f>
        <v>-4.7063522532681201E-2</v>
      </c>
      <c r="Z114" s="90">
        <f>(VLOOKUP($A113,'RevPAR Raw Data'!$B$6:$BE$49,'RevPAR Raw Data'!AV$1,FALSE))/100</f>
        <v>-5.8375300657884299E-3</v>
      </c>
      <c r="AA114" s="90">
        <f>(VLOOKUP($A113,'RevPAR Raw Data'!$B$6:$BE$49,'RevPAR Raw Data'!AW$1,FALSE))/100</f>
        <v>1.81054362895809E-3</v>
      </c>
      <c r="AB114" s="90">
        <f>(VLOOKUP($A113,'RevPAR Raw Data'!$B$6:$BE$49,'RevPAR Raw Data'!AX$1,FALSE))/100</f>
        <v>-4.61620882944953E-2</v>
      </c>
      <c r="AC114" s="90">
        <f>(VLOOKUP($A113,'RevPAR Raw Data'!$B$6:$BE$49,'RevPAR Raw Data'!AY$1,FALSE))/100</f>
        <v>-2.6379744864171498E-2</v>
      </c>
      <c r="AD114" s="91">
        <f>(VLOOKUP($A113,'RevPAR Raw Data'!$B$6:$BE$49,'RevPAR Raw Data'!BA$1,FALSE))/100</f>
        <v>5.1739878446393897E-2</v>
      </c>
      <c r="AE114" s="91">
        <f>(VLOOKUP($A113,'RevPAR Raw Data'!$B$6:$BE$49,'RevPAR Raw Data'!BB$1,FALSE))/100</f>
        <v>2.86804632787276E-2</v>
      </c>
      <c r="AF114" s="90">
        <f>(VLOOKUP($A113,'RevPAR Raw Data'!$B$6:$BE$49,'RevPAR Raw Data'!BC$1,FALSE))/100</f>
        <v>4.0323268254528602E-2</v>
      </c>
      <c r="AG114" s="92">
        <f>(VLOOKUP($A113,'RevPAR Raw Data'!$B$6:$BE$49,'RevPAR Raw Data'!BE$1,FALSE))/100</f>
        <v>-3.1476591945427102E-3</v>
      </c>
    </row>
    <row r="115" spans="1:33" x14ac:dyDescent="0.25">
      <c r="A115" s="139"/>
      <c r="B115" s="117"/>
      <c r="C115" s="118"/>
      <c r="D115" s="118"/>
      <c r="E115" s="118"/>
      <c r="F115" s="118"/>
      <c r="G115" s="119"/>
      <c r="H115" s="99"/>
      <c r="I115" s="99"/>
      <c r="J115" s="119"/>
      <c r="K115" s="120"/>
      <c r="M115" s="121"/>
      <c r="N115" s="122"/>
      <c r="O115" s="122"/>
      <c r="P115" s="122"/>
      <c r="Q115" s="122"/>
      <c r="R115" s="123"/>
      <c r="S115" s="122"/>
      <c r="T115" s="122"/>
      <c r="U115" s="123"/>
      <c r="V115" s="124"/>
      <c r="X115" s="121"/>
      <c r="Y115" s="122"/>
      <c r="Z115" s="122"/>
      <c r="AA115" s="122"/>
      <c r="AB115" s="122"/>
      <c r="AC115" s="123"/>
      <c r="AD115" s="122"/>
      <c r="AE115" s="122"/>
      <c r="AF115" s="123"/>
      <c r="AG115" s="124"/>
    </row>
    <row r="116" spans="1:33" x14ac:dyDescent="0.25">
      <c r="A116" s="116" t="s">
        <v>48</v>
      </c>
      <c r="B116" s="117">
        <f>(VLOOKUP($A116,'Occupancy Raw Data'!$B$8:$BE$45,'Occupancy Raw Data'!AG$3,FALSE))/100</f>
        <v>0.53006804082449399</v>
      </c>
      <c r="C116" s="118">
        <f>(VLOOKUP($A116,'Occupancy Raw Data'!$B$8:$BE$45,'Occupancy Raw Data'!AH$3,FALSE))/100</f>
        <v>0.62217330398238901</v>
      </c>
      <c r="D116" s="118">
        <f>(VLOOKUP($A116,'Occupancy Raw Data'!$B$8:$BE$45,'Occupancy Raw Data'!AI$3,FALSE))/100</f>
        <v>0.69591755053031801</v>
      </c>
      <c r="E116" s="118">
        <f>(VLOOKUP($A116,'Occupancy Raw Data'!$B$8:$BE$45,'Occupancy Raw Data'!AJ$3,FALSE))/100</f>
        <v>0.65529317590554303</v>
      </c>
      <c r="F116" s="118">
        <f>(VLOOKUP($A116,'Occupancy Raw Data'!$B$8:$BE$45,'Occupancy Raw Data'!AK$3,FALSE))/100</f>
        <v>0.75035021012607506</v>
      </c>
      <c r="G116" s="119">
        <f>(VLOOKUP($A116,'Occupancy Raw Data'!$B$8:$BE$45,'Occupancy Raw Data'!AL$3,FALSE))/100</f>
        <v>0.650760456273764</v>
      </c>
      <c r="H116" s="99">
        <f>(VLOOKUP($A116,'Occupancy Raw Data'!$B$8:$BE$45,'Occupancy Raw Data'!AN$3,FALSE))/100</f>
        <v>0.89923954372623494</v>
      </c>
      <c r="I116" s="99">
        <f>(VLOOKUP($A116,'Occupancy Raw Data'!$B$8:$BE$45,'Occupancy Raw Data'!AO$3,FALSE))/100</f>
        <v>0.90334200520312091</v>
      </c>
      <c r="J116" s="119">
        <f>(VLOOKUP($A116,'Occupancy Raw Data'!$B$8:$BE$45,'Occupancy Raw Data'!AP$3,FALSE))/100</f>
        <v>0.90129077446467809</v>
      </c>
      <c r="K116" s="120">
        <f>(VLOOKUP($A116,'Occupancy Raw Data'!$B$8:$BE$45,'Occupancy Raw Data'!AR$3,FALSE))/100</f>
        <v>0.72234054718545393</v>
      </c>
      <c r="M116" s="121">
        <f>VLOOKUP($A116,'ADR Raw Data'!$B$6:$BE$43,'ADR Raw Data'!AG$1,FALSE)</f>
        <v>149.09215667767799</v>
      </c>
      <c r="N116" s="122">
        <f>VLOOKUP($A116,'ADR Raw Data'!$B$6:$BE$43,'ADR Raw Data'!AH$1,FALSE)</f>
        <v>146.140399646188</v>
      </c>
      <c r="O116" s="122">
        <f>VLOOKUP($A116,'ADR Raw Data'!$B$6:$BE$43,'ADR Raw Data'!AI$1,FALSE)</f>
        <v>149.54763120057501</v>
      </c>
      <c r="P116" s="122">
        <f>VLOOKUP($A116,'ADR Raw Data'!$B$6:$BE$43,'ADR Raw Data'!AJ$1,FALSE)</f>
        <v>147.20724080012201</v>
      </c>
      <c r="Q116" s="122">
        <f>VLOOKUP($A116,'ADR Raw Data'!$B$6:$BE$43,'ADR Raw Data'!AK$1,FALSE)</f>
        <v>169.01377316975501</v>
      </c>
      <c r="R116" s="123">
        <f>VLOOKUP($A116,'ADR Raw Data'!$B$6:$BE$43,'ADR Raw Data'!AL$1,FALSE)</f>
        <v>152.83961391208001</v>
      </c>
      <c r="S116" s="122">
        <f>VLOOKUP($A116,'ADR Raw Data'!$B$6:$BE$43,'ADR Raw Data'!AN$1,FALSE)</f>
        <v>238.76899354623299</v>
      </c>
      <c r="T116" s="122">
        <f>VLOOKUP($A116,'ADR Raw Data'!$B$6:$BE$43,'ADR Raw Data'!AO$1,FALSE)</f>
        <v>244.25505095259101</v>
      </c>
      <c r="U116" s="123">
        <f>VLOOKUP($A116,'ADR Raw Data'!$B$6:$BE$43,'ADR Raw Data'!AP$1,FALSE)</f>
        <v>241.51826505689701</v>
      </c>
      <c r="V116" s="124">
        <f>VLOOKUP($A116,'ADR Raw Data'!$B$6:$BE$43,'ADR Raw Data'!AR$1,FALSE)</f>
        <v>184.453214798104</v>
      </c>
      <c r="X116" s="121">
        <f>VLOOKUP($A116,'RevPAR Raw Data'!$B$6:$BE$43,'RevPAR Raw Data'!AG$1,FALSE)</f>
        <v>79.028987392435397</v>
      </c>
      <c r="Y116" s="122">
        <f>VLOOKUP($A116,'RevPAR Raw Data'!$B$6:$BE$43,'RevPAR Raw Data'!AH$1,FALSE)</f>
        <v>90.924655293175903</v>
      </c>
      <c r="Z116" s="122">
        <f>VLOOKUP($A116,'RevPAR Raw Data'!$B$6:$BE$43,'RevPAR Raw Data'!AI$1,FALSE)</f>
        <v>104.072821192715</v>
      </c>
      <c r="AA116" s="122">
        <f>VLOOKUP($A116,'RevPAR Raw Data'!$B$6:$BE$43,'RevPAR Raw Data'!AJ$1,FALSE)</f>
        <v>96.463900340204106</v>
      </c>
      <c r="AB116" s="122">
        <f>VLOOKUP($A116,'RevPAR Raw Data'!$B$6:$BE$43,'RevPAR Raw Data'!AK$1,FALSE)</f>
        <v>126.819520212127</v>
      </c>
      <c r="AC116" s="123">
        <f>VLOOKUP($A116,'RevPAR Raw Data'!$B$6:$BE$43,'RevPAR Raw Data'!AL$1,FALSE)</f>
        <v>99.461976886131595</v>
      </c>
      <c r="AD116" s="122">
        <f>VLOOKUP($A116,'RevPAR Raw Data'!$B$6:$BE$43,'RevPAR Raw Data'!AN$1,FALSE)</f>
        <v>214.710520812487</v>
      </c>
      <c r="AE116" s="122">
        <f>VLOOKUP($A116,'RevPAR Raw Data'!$B$6:$BE$43,'RevPAR Raw Data'!AO$1,FALSE)</f>
        <v>220.645847508505</v>
      </c>
      <c r="AF116" s="123">
        <f>VLOOKUP($A116,'RevPAR Raw Data'!$B$6:$BE$43,'RevPAR Raw Data'!AP$1,FALSE)</f>
        <v>217.67818416049599</v>
      </c>
      <c r="AG116" s="124">
        <f>VLOOKUP($A116,'RevPAR Raw Data'!$B$6:$BE$43,'RevPAR Raw Data'!AR$1,FALSE)</f>
        <v>133.23803610737801</v>
      </c>
    </row>
    <row r="117" spans="1:33" x14ac:dyDescent="0.25">
      <c r="A117" s="101" t="s">
        <v>122</v>
      </c>
      <c r="B117" s="89">
        <f>(VLOOKUP($A116,'Occupancy Raw Data'!$B$8:$BE$51,'Occupancy Raw Data'!AT$3,FALSE))/100</f>
        <v>6.4268741794933304E-2</v>
      </c>
      <c r="C117" s="90">
        <f>(VLOOKUP($A116,'Occupancy Raw Data'!$B$8:$BE$51,'Occupancy Raw Data'!AU$3,FALSE))/100</f>
        <v>-1.89191181482979E-2</v>
      </c>
      <c r="D117" s="90">
        <f>(VLOOKUP($A116,'Occupancy Raw Data'!$B$8:$BE$51,'Occupancy Raw Data'!AV$3,FALSE))/100</f>
        <v>1.8431157393404101E-2</v>
      </c>
      <c r="E117" s="90">
        <f>(VLOOKUP($A116,'Occupancy Raw Data'!$B$8:$BE$51,'Occupancy Raw Data'!AW$3,FALSE))/100</f>
        <v>-3.7782426376825405E-2</v>
      </c>
      <c r="F117" s="90">
        <f>(VLOOKUP($A116,'Occupancy Raw Data'!$B$8:$BE$51,'Occupancy Raw Data'!AX$3,FALSE))/100</f>
        <v>-4.8227199443450906E-2</v>
      </c>
      <c r="G117" s="90">
        <f>(VLOOKUP($A116,'Occupancy Raw Data'!$B$8:$BE$51,'Occupancy Raw Data'!AY$3,FALSE))/100</f>
        <v>-9.481308214726791E-3</v>
      </c>
      <c r="H117" s="91">
        <f>(VLOOKUP($A116,'Occupancy Raw Data'!$B$8:$BE$51,'Occupancy Raw Data'!BA$3,FALSE))/100</f>
        <v>6.7891289958733406E-2</v>
      </c>
      <c r="I117" s="91">
        <f>(VLOOKUP($A116,'Occupancy Raw Data'!$B$8:$BE$51,'Occupancy Raw Data'!BB$3,FALSE))/100</f>
        <v>0.12184071864438399</v>
      </c>
      <c r="J117" s="90">
        <f>(VLOOKUP($A116,'Occupancy Raw Data'!$B$8:$BE$51,'Occupancy Raw Data'!BC$3,FALSE))/100</f>
        <v>9.426277335211021E-2</v>
      </c>
      <c r="K117" s="92">
        <f>(VLOOKUP($A116,'Occupancy Raw Data'!$B$8:$BE$51,'Occupancy Raw Data'!BE$3,FALSE))/100</f>
        <v>2.5167757749559302E-2</v>
      </c>
      <c r="M117" s="89">
        <f>(VLOOKUP($A116,'ADR Raw Data'!$B$6:$BE$49,'ADR Raw Data'!AT$1,FALSE))/100</f>
        <v>5.7878340848857006E-2</v>
      </c>
      <c r="N117" s="90">
        <f>(VLOOKUP($A116,'ADR Raw Data'!$B$6:$BE$49,'ADR Raw Data'!AU$1,FALSE))/100</f>
        <v>2.1184279904162402E-2</v>
      </c>
      <c r="O117" s="90">
        <f>(VLOOKUP($A116,'ADR Raw Data'!$B$6:$BE$49,'ADR Raw Data'!AV$1,FALSE))/100</f>
        <v>1.57613265152051E-2</v>
      </c>
      <c r="P117" s="90">
        <f>(VLOOKUP($A116,'ADR Raw Data'!$B$6:$BE$49,'ADR Raw Data'!AW$1,FALSE))/100</f>
        <v>-7.4889922283570397E-3</v>
      </c>
      <c r="Q117" s="90">
        <f>(VLOOKUP($A116,'ADR Raw Data'!$B$6:$BE$49,'ADR Raw Data'!AX$1,FALSE))/100</f>
        <v>-1.4512203356384501E-2</v>
      </c>
      <c r="R117" s="90">
        <f>(VLOOKUP($A116,'ADR Raw Data'!$B$6:$BE$49,'ADR Raw Data'!AY$1,FALSE))/100</f>
        <v>8.6410829249854906E-3</v>
      </c>
      <c r="S117" s="91">
        <f>(VLOOKUP($A116,'ADR Raw Data'!$B$6:$BE$49,'ADR Raw Data'!BA$1,FALSE))/100</f>
        <v>-1.4136441852396599E-2</v>
      </c>
      <c r="T117" s="91">
        <f>(VLOOKUP($A116,'ADR Raw Data'!$B$6:$BE$49,'ADR Raw Data'!BB$1,FALSE))/100</f>
        <v>5.0752755790494496E-3</v>
      </c>
      <c r="U117" s="90">
        <f>(VLOOKUP($A116,'ADR Raw Data'!$B$6:$BE$49,'ADR Raw Data'!BC$1,FALSE))/100</f>
        <v>-4.4504075483544495E-3</v>
      </c>
      <c r="V117" s="92">
        <f>(VLOOKUP($A116,'ADR Raw Data'!$B$6:$BE$49,'ADR Raw Data'!BE$1,FALSE))/100</f>
        <v>1.37824462055609E-2</v>
      </c>
      <c r="X117" s="89">
        <f>(VLOOKUP($A116,'RevPAR Raw Data'!$B$6:$BE$49,'RevPAR Raw Data'!AT$1,FALSE))/100</f>
        <v>0.12586685078732399</v>
      </c>
      <c r="Y117" s="90">
        <f>(VLOOKUP($A116,'RevPAR Raw Data'!$B$6:$BE$49,'RevPAR Raw Data'!AU$1,FALSE))/100</f>
        <v>1.86437386147106E-3</v>
      </c>
      <c r="Z117" s="90">
        <f>(VLOOKUP($A116,'RevPAR Raw Data'!$B$6:$BE$49,'RevPAR Raw Data'!AV$1,FALSE))/100</f>
        <v>3.4482983398339905E-2</v>
      </c>
      <c r="AA117" s="90">
        <f>(VLOOKUP($A116,'RevPAR Raw Data'!$B$6:$BE$49,'RevPAR Raw Data'!AW$1,FALSE))/100</f>
        <v>-4.4988466307677902E-2</v>
      </c>
      <c r="AB117" s="90">
        <f>(VLOOKUP($A116,'RevPAR Raw Data'!$B$6:$BE$49,'RevPAR Raw Data'!AX$1,FALSE))/100</f>
        <v>-6.2039519874203197E-2</v>
      </c>
      <c r="AC117" s="90">
        <f>(VLOOKUP($A116,'RevPAR Raw Data'!$B$6:$BE$49,'RevPAR Raw Data'!AY$1,FALSE))/100</f>
        <v>-9.2215406026209795E-4</v>
      </c>
      <c r="AD117" s="91">
        <f>(VLOOKUP($A116,'RevPAR Raw Data'!$B$6:$BE$49,'RevPAR Raw Data'!BA$1,FALSE))/100</f>
        <v>5.2795106833550903E-2</v>
      </c>
      <c r="AE117" s="91">
        <f>(VLOOKUP($A116,'RevPAR Raw Data'!$B$6:$BE$49,'RevPAR Raw Data'!BB$1,FALSE))/100</f>
        <v>0.12753436944730301</v>
      </c>
      <c r="AF117" s="90">
        <f>(VLOOKUP($A116,'RevPAR Raw Data'!$B$6:$BE$49,'RevPAR Raw Data'!BC$1,FALSE))/100</f>
        <v>8.9392858045700685E-2</v>
      </c>
      <c r="AG117" s="92">
        <f>(VLOOKUP($A116,'RevPAR Raw Data'!$B$6:$BE$49,'RevPAR Raw Data'!BE$1,FALSE))/100</f>
        <v>3.9297077222418098E-2</v>
      </c>
    </row>
    <row r="118" spans="1:33" x14ac:dyDescent="0.25">
      <c r="A118" s="129"/>
      <c r="B118" s="130"/>
      <c r="C118" s="131"/>
      <c r="D118" s="131"/>
      <c r="E118" s="131"/>
      <c r="F118" s="131"/>
      <c r="G118" s="132"/>
      <c r="H118" s="131"/>
      <c r="I118" s="131"/>
      <c r="J118" s="132"/>
      <c r="K118" s="133"/>
      <c r="M118" s="130"/>
      <c r="N118" s="131"/>
      <c r="O118" s="131"/>
      <c r="P118" s="131"/>
      <c r="Q118" s="131"/>
      <c r="R118" s="132"/>
      <c r="S118" s="131"/>
      <c r="T118" s="131"/>
      <c r="U118" s="132"/>
      <c r="V118" s="133"/>
      <c r="X118" s="130"/>
      <c r="Y118" s="131"/>
      <c r="Z118" s="131"/>
      <c r="AA118" s="131"/>
      <c r="AB118" s="131"/>
      <c r="AC118" s="132"/>
      <c r="AD118" s="131"/>
      <c r="AE118" s="131"/>
      <c r="AF118" s="132"/>
      <c r="AG118" s="133"/>
    </row>
    <row r="119" spans="1:33" x14ac:dyDescent="0.25">
      <c r="A119" s="116" t="s">
        <v>72</v>
      </c>
      <c r="B119" s="117">
        <f>(VLOOKUP($A119,'Occupancy Raw Data'!$B$8:$BE$45,'Occupancy Raw Data'!AG$3,FALSE))/100</f>
        <v>0.54985964912280705</v>
      </c>
      <c r="C119" s="118">
        <f>(VLOOKUP($A119,'Occupancy Raw Data'!$B$8:$BE$45,'Occupancy Raw Data'!AH$3,FALSE))/100</f>
        <v>0.62249122807017498</v>
      </c>
      <c r="D119" s="118">
        <f>(VLOOKUP($A119,'Occupancy Raw Data'!$B$8:$BE$45,'Occupancy Raw Data'!AI$3,FALSE))/100</f>
        <v>0.66901754385964907</v>
      </c>
      <c r="E119" s="118">
        <f>(VLOOKUP($A119,'Occupancy Raw Data'!$B$8:$BE$45,'Occupancy Raw Data'!AJ$3,FALSE))/100</f>
        <v>0.67322807017543795</v>
      </c>
      <c r="F119" s="118">
        <f>(VLOOKUP($A119,'Occupancy Raw Data'!$B$8:$BE$45,'Occupancy Raw Data'!AK$3,FALSE))/100</f>
        <v>0.66729824561403506</v>
      </c>
      <c r="G119" s="119">
        <f>(VLOOKUP($A119,'Occupancy Raw Data'!$B$8:$BE$45,'Occupancy Raw Data'!AL$3,FALSE))/100</f>
        <v>0.63637894736842104</v>
      </c>
      <c r="H119" s="99">
        <f>(VLOOKUP($A119,'Occupancy Raw Data'!$B$8:$BE$45,'Occupancy Raw Data'!AN$3,FALSE))/100</f>
        <v>0.72796491228070093</v>
      </c>
      <c r="I119" s="99">
        <f>(VLOOKUP($A119,'Occupancy Raw Data'!$B$8:$BE$45,'Occupancy Raw Data'!AO$3,FALSE))/100</f>
        <v>0.69087719298245598</v>
      </c>
      <c r="J119" s="119">
        <f>(VLOOKUP($A119,'Occupancy Raw Data'!$B$8:$BE$45,'Occupancy Raw Data'!AP$3,FALSE))/100</f>
        <v>0.70942105263157795</v>
      </c>
      <c r="K119" s="120">
        <f>(VLOOKUP($A119,'Occupancy Raw Data'!$B$8:$BE$45,'Occupancy Raw Data'!AR$3,FALSE))/100</f>
        <v>0.65724812030075097</v>
      </c>
      <c r="M119" s="121">
        <f>VLOOKUP($A119,'ADR Raw Data'!$B$6:$BE$43,'ADR Raw Data'!AG$1,FALSE)</f>
        <v>117.504418990491</v>
      </c>
      <c r="N119" s="122">
        <f>VLOOKUP($A119,'ADR Raw Data'!$B$6:$BE$43,'ADR Raw Data'!AH$1,FALSE)</f>
        <v>108.00202130657701</v>
      </c>
      <c r="O119" s="122">
        <f>VLOOKUP($A119,'ADR Raw Data'!$B$6:$BE$43,'ADR Raw Data'!AI$1,FALSE)</f>
        <v>111.01184979283499</v>
      </c>
      <c r="P119" s="122">
        <f>VLOOKUP($A119,'ADR Raw Data'!$B$6:$BE$43,'ADR Raw Data'!AJ$1,FALSE)</f>
        <v>112.37653619638201</v>
      </c>
      <c r="Q119" s="122">
        <f>VLOOKUP($A119,'ADR Raw Data'!$B$6:$BE$43,'ADR Raw Data'!AK$1,FALSE)</f>
        <v>114.734210221895</v>
      </c>
      <c r="R119" s="123">
        <f>VLOOKUP($A119,'ADR Raw Data'!$B$6:$BE$43,'ADR Raw Data'!AL$1,FALSE)</f>
        <v>112.614379162807</v>
      </c>
      <c r="S119" s="122">
        <f>VLOOKUP($A119,'ADR Raw Data'!$B$6:$BE$43,'ADR Raw Data'!AN$1,FALSE)</f>
        <v>138.814462331903</v>
      </c>
      <c r="T119" s="122">
        <f>VLOOKUP($A119,'ADR Raw Data'!$B$6:$BE$43,'ADR Raw Data'!AO$1,FALSE)</f>
        <v>143.58444692737399</v>
      </c>
      <c r="U119" s="123">
        <f>VLOOKUP($A119,'ADR Raw Data'!$B$6:$BE$43,'ADR Raw Data'!AP$1,FALSE)</f>
        <v>141.137112298142</v>
      </c>
      <c r="V119" s="124">
        <f>VLOOKUP($A119,'ADR Raw Data'!$B$6:$BE$43,'ADR Raw Data'!AR$1,FALSE)</f>
        <v>121.41063422335</v>
      </c>
      <c r="X119" s="121">
        <f>VLOOKUP($A119,'RevPAR Raw Data'!$B$6:$BE$43,'RevPAR Raw Data'!AG$1,FALSE)</f>
        <v>64.610938596491195</v>
      </c>
      <c r="Y119" s="122">
        <f>VLOOKUP($A119,'RevPAR Raw Data'!$B$6:$BE$43,'RevPAR Raw Data'!AH$1,FALSE)</f>
        <v>67.230310877192906</v>
      </c>
      <c r="Z119" s="122">
        <f>VLOOKUP($A119,'RevPAR Raw Data'!$B$6:$BE$43,'RevPAR Raw Data'!AI$1,FALSE)</f>
        <v>74.268875087719195</v>
      </c>
      <c r="AA119" s="122">
        <f>VLOOKUP($A119,'RevPAR Raw Data'!$B$6:$BE$43,'RevPAR Raw Data'!AJ$1,FALSE)</f>
        <v>75.655038596491195</v>
      </c>
      <c r="AB119" s="122">
        <f>VLOOKUP($A119,'RevPAR Raw Data'!$B$6:$BE$43,'RevPAR Raw Data'!AK$1,FALSE)</f>
        <v>76.561937192982398</v>
      </c>
      <c r="AC119" s="123">
        <f>VLOOKUP($A119,'RevPAR Raw Data'!$B$6:$BE$43,'RevPAR Raw Data'!AL$1,FALSE)</f>
        <v>71.665420070175401</v>
      </c>
      <c r="AD119" s="122">
        <f>VLOOKUP($A119,'RevPAR Raw Data'!$B$6:$BE$43,'RevPAR Raw Data'!AN$1,FALSE)</f>
        <v>101.052057894736</v>
      </c>
      <c r="AE119" s="122">
        <f>VLOOKUP($A119,'RevPAR Raw Data'!$B$6:$BE$43,'RevPAR Raw Data'!AO$1,FALSE)</f>
        <v>99.199219649122796</v>
      </c>
      <c r="AF119" s="123">
        <f>VLOOKUP($A119,'RevPAR Raw Data'!$B$6:$BE$43,'RevPAR Raw Data'!AP$1,FALSE)</f>
        <v>100.125638771929</v>
      </c>
      <c r="AG119" s="124">
        <f>VLOOKUP($A119,'RevPAR Raw Data'!$B$6:$BE$43,'RevPAR Raw Data'!AR$1,FALSE)</f>
        <v>79.796911127819499</v>
      </c>
    </row>
    <row r="120" spans="1:33" x14ac:dyDescent="0.25">
      <c r="A120" s="101" t="s">
        <v>122</v>
      </c>
      <c r="B120" s="89">
        <f>(VLOOKUP($A119,'Occupancy Raw Data'!$B$8:$BE$51,'Occupancy Raw Data'!AT$3,FALSE))/100</f>
        <v>0.33783148465446206</v>
      </c>
      <c r="C120" s="90">
        <f>(VLOOKUP($A119,'Occupancy Raw Data'!$B$8:$BE$51,'Occupancy Raw Data'!AU$3,FALSE))/100</f>
        <v>0.10996056660718599</v>
      </c>
      <c r="D120" s="90">
        <f>(VLOOKUP($A119,'Occupancy Raw Data'!$B$8:$BE$51,'Occupancy Raw Data'!AV$3,FALSE))/100</f>
        <v>9.6870037271106699E-2</v>
      </c>
      <c r="E120" s="90">
        <f>(VLOOKUP($A119,'Occupancy Raw Data'!$B$8:$BE$51,'Occupancy Raw Data'!AW$3,FALSE))/100</f>
        <v>9.3210552713411499E-2</v>
      </c>
      <c r="F120" s="90">
        <f>(VLOOKUP($A119,'Occupancy Raw Data'!$B$8:$BE$51,'Occupancy Raw Data'!AX$3,FALSE))/100</f>
        <v>0.16190427019468601</v>
      </c>
      <c r="G120" s="90">
        <f>(VLOOKUP($A119,'Occupancy Raw Data'!$B$8:$BE$51,'Occupancy Raw Data'!AY$3,FALSE))/100</f>
        <v>0.14790896691894201</v>
      </c>
      <c r="H120" s="91">
        <f>(VLOOKUP($A119,'Occupancy Raw Data'!$B$8:$BE$51,'Occupancy Raw Data'!BA$3,FALSE))/100</f>
        <v>0.16099150755650102</v>
      </c>
      <c r="I120" s="91">
        <f>(VLOOKUP($A119,'Occupancy Raw Data'!$B$8:$BE$51,'Occupancy Raw Data'!BB$3,FALSE))/100</f>
        <v>0.164773271678226</v>
      </c>
      <c r="J120" s="90">
        <f>(VLOOKUP($A119,'Occupancy Raw Data'!$B$8:$BE$51,'Occupancy Raw Data'!BC$3,FALSE))/100</f>
        <v>0.16282989064398501</v>
      </c>
      <c r="K120" s="92">
        <f>(VLOOKUP($A119,'Occupancy Raw Data'!$B$8:$BE$51,'Occupancy Raw Data'!BE$3,FALSE))/100</f>
        <v>0.15246950030638901</v>
      </c>
      <c r="M120" s="89">
        <f>(VLOOKUP($A119,'ADR Raw Data'!$B$6:$BE$49,'ADR Raw Data'!AT$1,FALSE))/100</f>
        <v>0.29352998509704603</v>
      </c>
      <c r="N120" s="90">
        <f>(VLOOKUP($A119,'ADR Raw Data'!$B$6:$BE$49,'ADR Raw Data'!AU$1,FALSE))/100</f>
        <v>7.4656440906678792E-2</v>
      </c>
      <c r="O120" s="90">
        <f>(VLOOKUP($A119,'ADR Raw Data'!$B$6:$BE$49,'ADR Raw Data'!AV$1,FALSE))/100</f>
        <v>7.9479560552181402E-2</v>
      </c>
      <c r="P120" s="90">
        <f>(VLOOKUP($A119,'ADR Raw Data'!$B$6:$BE$49,'ADR Raw Data'!AW$1,FALSE))/100</f>
        <v>8.1240570542827906E-2</v>
      </c>
      <c r="Q120" s="90">
        <f>(VLOOKUP($A119,'ADR Raw Data'!$B$6:$BE$49,'ADR Raw Data'!AX$1,FALSE))/100</f>
        <v>0.12400705563021001</v>
      </c>
      <c r="R120" s="90">
        <f>(VLOOKUP($A119,'ADR Raw Data'!$B$6:$BE$49,'ADR Raw Data'!AY$1,FALSE))/100</f>
        <v>0.118634957839084</v>
      </c>
      <c r="S120" s="91">
        <f>(VLOOKUP($A119,'ADR Raw Data'!$B$6:$BE$49,'ADR Raw Data'!BA$1,FALSE))/100</f>
        <v>0.26522286343134299</v>
      </c>
      <c r="T120" s="91">
        <f>(VLOOKUP($A119,'ADR Raw Data'!$B$6:$BE$49,'ADR Raw Data'!BB$1,FALSE))/100</f>
        <v>0.31011086287778999</v>
      </c>
      <c r="U120" s="90">
        <f>(VLOOKUP($A119,'ADR Raw Data'!$B$6:$BE$49,'ADR Raw Data'!BC$1,FALSE))/100</f>
        <v>0.28706696921178199</v>
      </c>
      <c r="V120" s="92">
        <f>(VLOOKUP($A119,'ADR Raw Data'!$B$6:$BE$49,'ADR Raw Data'!BE$1,FALSE))/100</f>
        <v>0.17397967845638401</v>
      </c>
      <c r="X120" s="89">
        <f>(VLOOKUP($A119,'RevPAR Raw Data'!$B$6:$BE$49,'RevPAR Raw Data'!AT$1,FALSE))/100</f>
        <v>0.73052514040744498</v>
      </c>
      <c r="Y120" s="90">
        <f>(VLOOKUP($A119,'RevPAR Raw Data'!$B$6:$BE$49,'RevPAR Raw Data'!AU$1,FALSE))/100</f>
        <v>0.19282627205683903</v>
      </c>
      <c r="Z120" s="90">
        <f>(VLOOKUP($A119,'RevPAR Raw Data'!$B$6:$BE$49,'RevPAR Raw Data'!AV$1,FALSE))/100</f>
        <v>0.18404878581626899</v>
      </c>
      <c r="AA120" s="90">
        <f>(VLOOKUP($A119,'RevPAR Raw Data'!$B$6:$BE$49,'RevPAR Raw Data'!AW$1,FALSE))/100</f>
        <v>0.182023601739289</v>
      </c>
      <c r="AB120" s="90">
        <f>(VLOOKUP($A119,'RevPAR Raw Data'!$B$6:$BE$49,'RevPAR Raw Data'!AX$1,FALSE))/100</f>
        <v>0.30598859766569797</v>
      </c>
      <c r="AC120" s="90">
        <f>(VLOOKUP($A119,'RevPAR Raw Data'!$B$6:$BE$49,'RevPAR Raw Data'!AY$1,FALSE))/100</f>
        <v>0.28409109881247702</v>
      </c>
      <c r="AD120" s="91">
        <f>(VLOOKUP($A119,'RevPAR Raw Data'!$B$6:$BE$49,'RevPAR Raw Data'!BA$1,FALSE))/100</f>
        <v>0.46891299961010802</v>
      </c>
      <c r="AE120" s="91">
        <f>(VLOOKUP($A119,'RevPAR Raw Data'!$B$6:$BE$49,'RevPAR Raw Data'!BB$1,FALSE))/100</f>
        <v>0.52598211601534894</v>
      </c>
      <c r="AF120" s="90">
        <f>(VLOOKUP($A119,'RevPAR Raw Data'!$B$6:$BE$49,'RevPAR Raw Data'!BC$1,FALSE))/100</f>
        <v>0.49663994306002202</v>
      </c>
      <c r="AG120" s="92">
        <f>(VLOOKUP($A119,'RevPAR Raw Data'!$B$6:$BE$49,'RevPAR Raw Data'!BE$1,FALSE))/100</f>
        <v>0.35297577340048397</v>
      </c>
    </row>
    <row r="121" spans="1:33" x14ac:dyDescent="0.25">
      <c r="A121" s="129"/>
      <c r="B121" s="130"/>
      <c r="C121" s="131"/>
      <c r="D121" s="131"/>
      <c r="E121" s="131"/>
      <c r="F121" s="131"/>
      <c r="G121" s="132"/>
      <c r="H121" s="131"/>
      <c r="I121" s="131"/>
      <c r="J121" s="132"/>
      <c r="K121" s="133"/>
      <c r="M121" s="130"/>
      <c r="N121" s="131"/>
      <c r="O121" s="131"/>
      <c r="P121" s="131"/>
      <c r="Q121" s="131"/>
      <c r="R121" s="132"/>
      <c r="S121" s="131"/>
      <c r="T121" s="131"/>
      <c r="U121" s="132"/>
      <c r="V121" s="133"/>
      <c r="X121" s="130"/>
      <c r="Y121" s="131"/>
      <c r="Z121" s="131"/>
      <c r="AA121" s="131"/>
      <c r="AB121" s="131"/>
      <c r="AC121" s="132"/>
      <c r="AD121" s="131"/>
      <c r="AE121" s="131"/>
      <c r="AF121" s="132"/>
      <c r="AG121" s="133"/>
    </row>
    <row r="122" spans="1:33" x14ac:dyDescent="0.25">
      <c r="A122" s="134" t="s">
        <v>71</v>
      </c>
      <c r="B122" s="117">
        <f>(VLOOKUP($A122,'Occupancy Raw Data'!$B$8:$BE$45,'Occupancy Raw Data'!AG$3,FALSE))/100</f>
        <v>0.49645221304027998</v>
      </c>
      <c r="C122" s="118">
        <f>(VLOOKUP($A122,'Occupancy Raw Data'!$B$8:$BE$45,'Occupancy Raw Data'!AH$3,FALSE))/100</f>
        <v>0.62910483277809004</v>
      </c>
      <c r="D122" s="118">
        <f>(VLOOKUP($A122,'Occupancy Raw Data'!$B$8:$BE$45,'Occupancy Raw Data'!AI$3,FALSE))/100</f>
        <v>0.68804093820321899</v>
      </c>
      <c r="E122" s="118">
        <f>(VLOOKUP($A122,'Occupancy Raw Data'!$B$8:$BE$45,'Occupancy Raw Data'!AJ$3,FALSE))/100</f>
        <v>0.68271810628353802</v>
      </c>
      <c r="F122" s="118">
        <f>(VLOOKUP($A122,'Occupancy Raw Data'!$B$8:$BE$45,'Occupancy Raw Data'!AK$3,FALSE))/100</f>
        <v>0.68609356067162808</v>
      </c>
      <c r="G122" s="119">
        <f>(VLOOKUP($A122,'Occupancy Raw Data'!$B$8:$BE$45,'Occupancy Raw Data'!AL$3,FALSE))/100</f>
        <v>0.63647555170921599</v>
      </c>
      <c r="H122" s="99">
        <f>(VLOOKUP($A122,'Occupancy Raw Data'!$B$8:$BE$45,'Occupancy Raw Data'!AN$3,FALSE))/100</f>
        <v>0.76981997576596795</v>
      </c>
      <c r="I122" s="99">
        <f>(VLOOKUP($A122,'Occupancy Raw Data'!$B$8:$BE$45,'Occupancy Raw Data'!AO$3,FALSE))/100</f>
        <v>0.76907348104552498</v>
      </c>
      <c r="J122" s="119">
        <f>(VLOOKUP($A122,'Occupancy Raw Data'!$B$8:$BE$45,'Occupancy Raw Data'!AP$3,FALSE))/100</f>
        <v>0.76944672840574602</v>
      </c>
      <c r="K122" s="120">
        <f>(VLOOKUP($A122,'Occupancy Raw Data'!$B$8:$BE$45,'Occupancy Raw Data'!AR$3,FALSE))/100</f>
        <v>0.67446496791662003</v>
      </c>
      <c r="M122" s="121">
        <f>VLOOKUP($A122,'ADR Raw Data'!$B$6:$BE$43,'ADR Raw Data'!AG$1,FALSE)</f>
        <v>100.17255389995201</v>
      </c>
      <c r="N122" s="122">
        <f>VLOOKUP($A122,'ADR Raw Data'!$B$6:$BE$43,'ADR Raw Data'!AH$1,FALSE)</f>
        <v>109.339912286372</v>
      </c>
      <c r="O122" s="122">
        <f>VLOOKUP($A122,'ADR Raw Data'!$B$6:$BE$43,'ADR Raw Data'!AI$1,FALSE)</f>
        <v>113.292766628929</v>
      </c>
      <c r="P122" s="122">
        <f>VLOOKUP($A122,'ADR Raw Data'!$B$6:$BE$43,'ADR Raw Data'!AJ$1,FALSE)</f>
        <v>113.217975724586</v>
      </c>
      <c r="Q122" s="122">
        <f>VLOOKUP($A122,'ADR Raw Data'!$B$6:$BE$43,'ADR Raw Data'!AK$1,FALSE)</f>
        <v>116.176148138511</v>
      </c>
      <c r="R122" s="123">
        <f>VLOOKUP($A122,'ADR Raw Data'!$B$6:$BE$43,'ADR Raw Data'!AL$1,FALSE)</f>
        <v>111.069760524034</v>
      </c>
      <c r="S122" s="122">
        <f>VLOOKUP($A122,'ADR Raw Data'!$B$6:$BE$43,'ADR Raw Data'!AN$1,FALSE)</f>
        <v>129.27993523806799</v>
      </c>
      <c r="T122" s="122">
        <f>VLOOKUP($A122,'ADR Raw Data'!$B$6:$BE$43,'ADR Raw Data'!AO$1,FALSE)</f>
        <v>129.917025588363</v>
      </c>
      <c r="U122" s="123">
        <f>VLOOKUP($A122,'ADR Raw Data'!$B$6:$BE$43,'ADR Raw Data'!AP$1,FALSE)</f>
        <v>129.598325891608</v>
      </c>
      <c r="V122" s="124">
        <f>VLOOKUP($A122,'ADR Raw Data'!$B$6:$BE$43,'ADR Raw Data'!AR$1,FALSE)</f>
        <v>117.108774880734</v>
      </c>
      <c r="X122" s="121">
        <f>VLOOKUP($A122,'RevPAR Raw Data'!$B$6:$BE$43,'RevPAR Raw Data'!AG$1,FALSE)</f>
        <v>49.730886069527898</v>
      </c>
      <c r="Y122" s="122">
        <f>VLOOKUP($A122,'RevPAR Raw Data'!$B$6:$BE$43,'RevPAR Raw Data'!AH$1,FALSE)</f>
        <v>68.786267234889394</v>
      </c>
      <c r="Z122" s="122">
        <f>VLOOKUP($A122,'RevPAR Raw Data'!$B$6:$BE$43,'RevPAR Raw Data'!AI$1,FALSE)</f>
        <v>77.950061443006703</v>
      </c>
      <c r="AA122" s="122">
        <f>VLOOKUP($A122,'RevPAR Raw Data'!$B$6:$BE$43,'RevPAR Raw Data'!AJ$1,FALSE)</f>
        <v>77.295961983944906</v>
      </c>
      <c r="AB122" s="122">
        <f>VLOOKUP($A122,'RevPAR Raw Data'!$B$6:$BE$43,'RevPAR Raw Data'!AK$1,FALSE)</f>
        <v>79.707707141466102</v>
      </c>
      <c r="AC122" s="123">
        <f>VLOOKUP($A122,'RevPAR Raw Data'!$B$6:$BE$43,'RevPAR Raw Data'!AL$1,FALSE)</f>
        <v>70.693187107745501</v>
      </c>
      <c r="AD122" s="122">
        <f>VLOOKUP($A122,'RevPAR Raw Data'!$B$6:$BE$43,'RevPAR Raw Data'!AN$1,FALSE)</f>
        <v>99.522276611995807</v>
      </c>
      <c r="AE122" s="122">
        <f>VLOOKUP($A122,'RevPAR Raw Data'!$B$6:$BE$43,'RevPAR Raw Data'!AO$1,FALSE)</f>
        <v>99.915739116323294</v>
      </c>
      <c r="AF122" s="123">
        <f>VLOOKUP($A122,'RevPAR Raw Data'!$B$6:$BE$43,'RevPAR Raw Data'!AP$1,FALSE)</f>
        <v>99.719007864159494</v>
      </c>
      <c r="AG122" s="124">
        <f>VLOOKUP($A122,'RevPAR Raw Data'!$B$6:$BE$43,'RevPAR Raw Data'!AR$1,FALSE)</f>
        <v>78.985766092689403</v>
      </c>
    </row>
    <row r="123" spans="1:33" x14ac:dyDescent="0.25">
      <c r="A123" s="101" t="s">
        <v>122</v>
      </c>
      <c r="B123" s="89">
        <f>(VLOOKUP($A122,'Occupancy Raw Data'!$B$8:$BE$51,'Occupancy Raw Data'!AT$3,FALSE))/100</f>
        <v>1.8293948827753603E-2</v>
      </c>
      <c r="C123" s="90">
        <f>(VLOOKUP($A122,'Occupancy Raw Data'!$B$8:$BE$51,'Occupancy Raw Data'!AU$3,FALSE))/100</f>
        <v>7.4679546521269097E-2</v>
      </c>
      <c r="D123" s="90">
        <f>(VLOOKUP($A122,'Occupancy Raw Data'!$B$8:$BE$51,'Occupancy Raw Data'!AV$3,FALSE))/100</f>
        <v>6.6514894980870209E-2</v>
      </c>
      <c r="E123" s="90">
        <f>(VLOOKUP($A122,'Occupancy Raw Data'!$B$8:$BE$51,'Occupancy Raw Data'!AW$3,FALSE))/100</f>
        <v>5.0751387728455007E-2</v>
      </c>
      <c r="F123" s="90">
        <f>(VLOOKUP($A122,'Occupancy Raw Data'!$B$8:$BE$51,'Occupancy Raw Data'!AX$3,FALSE))/100</f>
        <v>7.7515516488225911E-2</v>
      </c>
      <c r="G123" s="90">
        <f>(VLOOKUP($A122,'Occupancy Raw Data'!$B$8:$BE$51,'Occupancy Raw Data'!AY$3,FALSE))/100</f>
        <v>5.9144935509263294E-2</v>
      </c>
      <c r="H123" s="91">
        <f>(VLOOKUP($A122,'Occupancy Raw Data'!$B$8:$BE$51,'Occupancy Raw Data'!BA$3,FALSE))/100</f>
        <v>6.08358515192624E-2</v>
      </c>
      <c r="I123" s="91">
        <f>(VLOOKUP($A122,'Occupancy Raw Data'!$B$8:$BE$51,'Occupancy Raw Data'!BB$3,FALSE))/100</f>
        <v>7.1645743596406894E-2</v>
      </c>
      <c r="J123" s="90">
        <f>(VLOOKUP($A122,'Occupancy Raw Data'!$B$8:$BE$51,'Occupancy Raw Data'!BC$3,FALSE))/100</f>
        <v>6.6210777230834794E-2</v>
      </c>
      <c r="K123" s="92">
        <f>(VLOOKUP($A122,'Occupancy Raw Data'!$B$8:$BE$51,'Occupancy Raw Data'!BE$3,FALSE))/100</f>
        <v>6.1424174236554906E-2</v>
      </c>
      <c r="M123" s="89">
        <f>(VLOOKUP($A122,'ADR Raw Data'!$B$6:$BE$49,'ADR Raw Data'!AT$1,FALSE))/100</f>
        <v>-2.0228243928907399E-2</v>
      </c>
      <c r="N123" s="90">
        <f>(VLOOKUP($A122,'ADR Raw Data'!$B$6:$BE$49,'ADR Raw Data'!AU$1,FALSE))/100</f>
        <v>2.0762350549723099E-2</v>
      </c>
      <c r="O123" s="90">
        <f>(VLOOKUP($A122,'ADR Raw Data'!$B$6:$BE$49,'ADR Raw Data'!AV$1,FALSE))/100</f>
        <v>1.2581154688506299E-2</v>
      </c>
      <c r="P123" s="90">
        <f>(VLOOKUP($A122,'ADR Raw Data'!$B$6:$BE$49,'ADR Raw Data'!AW$1,FALSE))/100</f>
        <v>6.9520354561014401E-3</v>
      </c>
      <c r="Q123" s="90">
        <f>(VLOOKUP($A122,'ADR Raw Data'!$B$6:$BE$49,'ADR Raw Data'!AX$1,FALSE))/100</f>
        <v>3.7696376599789298E-2</v>
      </c>
      <c r="R123" s="90">
        <f>(VLOOKUP($A122,'ADR Raw Data'!$B$6:$BE$49,'ADR Raw Data'!AY$1,FALSE))/100</f>
        <v>1.40898185730273E-2</v>
      </c>
      <c r="S123" s="91">
        <f>(VLOOKUP($A122,'ADR Raw Data'!$B$6:$BE$49,'ADR Raw Data'!BA$1,FALSE))/100</f>
        <v>3.7105713605401103E-2</v>
      </c>
      <c r="T123" s="91">
        <f>(VLOOKUP($A122,'ADR Raw Data'!$B$6:$BE$49,'ADR Raw Data'!BB$1,FALSE))/100</f>
        <v>4.8984643503093596E-2</v>
      </c>
      <c r="U123" s="90">
        <f>(VLOOKUP($A122,'ADR Raw Data'!$B$6:$BE$49,'ADR Raw Data'!BC$1,FALSE))/100</f>
        <v>4.30059630118408E-2</v>
      </c>
      <c r="V123" s="92">
        <f>(VLOOKUP($A122,'ADR Raw Data'!$B$6:$BE$49,'ADR Raw Data'!BE$1,FALSE))/100</f>
        <v>2.4516003829029999E-2</v>
      </c>
      <c r="X123" s="89">
        <f>(VLOOKUP($A122,'RevPAR Raw Data'!$B$6:$BE$49,'RevPAR Raw Data'!AT$1,FALSE))/100</f>
        <v>-2.3043495604645999E-3</v>
      </c>
      <c r="Y123" s="90">
        <f>(VLOOKUP($A122,'RevPAR Raw Data'!$B$6:$BE$49,'RevPAR Raw Data'!AU$1,FALSE))/100</f>
        <v>9.69924199947612E-2</v>
      </c>
      <c r="Z123" s="90">
        <f>(VLOOKUP($A122,'RevPAR Raw Data'!$B$6:$BE$49,'RevPAR Raw Data'!AV$1,FALSE))/100</f>
        <v>7.9932883852220596E-2</v>
      </c>
      <c r="AA123" s="90">
        <f>(VLOOKUP($A122,'RevPAR Raw Data'!$B$6:$BE$49,'RevPAR Raw Data'!AW$1,FALSE))/100</f>
        <v>5.80562486314911E-2</v>
      </c>
      <c r="AB123" s="90">
        <f>(VLOOKUP($A122,'RevPAR Raw Data'!$B$6:$BE$49,'RevPAR Raw Data'!AX$1,FALSE))/100</f>
        <v>0.11813394718988199</v>
      </c>
      <c r="AC123" s="90">
        <f>(VLOOKUP($A122,'RevPAR Raw Data'!$B$6:$BE$49,'RevPAR Raw Data'!AY$1,FALSE))/100</f>
        <v>7.4068095493129496E-2</v>
      </c>
      <c r="AD123" s="91">
        <f>(VLOOKUP($A122,'RevPAR Raw Data'!$B$6:$BE$49,'RevPAR Raw Data'!BA$1,FALSE))/100</f>
        <v>0.10019892280807699</v>
      </c>
      <c r="AE123" s="91">
        <f>(VLOOKUP($A122,'RevPAR Raw Data'!$B$6:$BE$49,'RevPAR Raw Data'!BB$1,FALSE))/100</f>
        <v>0.124139928308084</v>
      </c>
      <c r="AF123" s="90">
        <f>(VLOOKUP($A122,'RevPAR Raw Data'!$B$6:$BE$49,'RevPAR Raw Data'!BC$1,FALSE))/100</f>
        <v>0.11206419847925</v>
      </c>
      <c r="AG123" s="92">
        <f>(VLOOKUP($A122,'RevPAR Raw Data'!$B$6:$BE$49,'RevPAR Raw Data'!BE$1,FALSE))/100</f>
        <v>8.7446053356363407E-2</v>
      </c>
    </row>
    <row r="124" spans="1:33" x14ac:dyDescent="0.25">
      <c r="A124" s="134"/>
      <c r="B124" s="117"/>
      <c r="C124" s="118"/>
      <c r="D124" s="118"/>
      <c r="E124" s="118"/>
      <c r="F124" s="118"/>
      <c r="G124" s="119"/>
      <c r="H124" s="99"/>
      <c r="I124" s="99"/>
      <c r="J124" s="119"/>
      <c r="K124" s="120"/>
      <c r="M124" s="121"/>
      <c r="N124" s="122"/>
      <c r="O124" s="122"/>
      <c r="P124" s="122"/>
      <c r="Q124" s="122"/>
      <c r="R124" s="123"/>
      <c r="S124" s="122"/>
      <c r="T124" s="122"/>
      <c r="U124" s="123"/>
      <c r="V124" s="124"/>
      <c r="X124" s="121"/>
      <c r="Y124" s="122"/>
      <c r="Z124" s="122"/>
      <c r="AA124" s="122"/>
      <c r="AB124" s="122"/>
      <c r="AC124" s="123"/>
      <c r="AD124" s="122"/>
      <c r="AE124" s="122"/>
      <c r="AF124" s="123"/>
      <c r="AG124" s="124"/>
    </row>
    <row r="125" spans="1:33" x14ac:dyDescent="0.25">
      <c r="A125" s="116" t="s">
        <v>45</v>
      </c>
      <c r="B125" s="117">
        <f>(VLOOKUP($A125,'Occupancy Raw Data'!$B$8:$BE$45,'Occupancy Raw Data'!AG$3,FALSE))/100</f>
        <v>0.57331730769230704</v>
      </c>
      <c r="C125" s="118">
        <f>(VLOOKUP($A125,'Occupancy Raw Data'!$B$8:$BE$45,'Occupancy Raw Data'!AH$3,FALSE))/100</f>
        <v>0.67783653846153802</v>
      </c>
      <c r="D125" s="118">
        <f>(VLOOKUP($A125,'Occupancy Raw Data'!$B$8:$BE$45,'Occupancy Raw Data'!AI$3,FALSE))/100</f>
        <v>0.71478260869565202</v>
      </c>
      <c r="E125" s="118">
        <f>(VLOOKUP($A125,'Occupancy Raw Data'!$B$8:$BE$45,'Occupancy Raw Data'!AJ$3,FALSE))/100</f>
        <v>0.70811594202898509</v>
      </c>
      <c r="F125" s="118">
        <f>(VLOOKUP($A125,'Occupancy Raw Data'!$B$8:$BE$45,'Occupancy Raw Data'!AK$3,FALSE))/100</f>
        <v>0.69294685990338101</v>
      </c>
      <c r="G125" s="119">
        <f>(VLOOKUP($A125,'Occupancy Raw Data'!$B$8:$BE$45,'Occupancy Raw Data'!AL$3,FALSE))/100</f>
        <v>0.67330761812921802</v>
      </c>
      <c r="H125" s="99">
        <f>(VLOOKUP($A125,'Occupancy Raw Data'!$B$8:$BE$45,'Occupancy Raw Data'!AN$3,FALSE))/100</f>
        <v>0.73748792270531394</v>
      </c>
      <c r="I125" s="99">
        <f>(VLOOKUP($A125,'Occupancy Raw Data'!$B$8:$BE$45,'Occupancy Raw Data'!AO$3,FALSE))/100</f>
        <v>0.73106280193236695</v>
      </c>
      <c r="J125" s="119">
        <f>(VLOOKUP($A125,'Occupancy Raw Data'!$B$8:$BE$45,'Occupancy Raw Data'!AP$3,FALSE))/100</f>
        <v>0.73427536231884005</v>
      </c>
      <c r="K125" s="120">
        <f>(VLOOKUP($A125,'Occupancy Raw Data'!$B$8:$BE$45,'Occupancy Raw Data'!AR$3,FALSE))/100</f>
        <v>0.69070296347346594</v>
      </c>
      <c r="M125" s="121">
        <f>VLOOKUP($A125,'ADR Raw Data'!$B$6:$BE$43,'ADR Raw Data'!AG$1,FALSE)</f>
        <v>90.130365643605799</v>
      </c>
      <c r="N125" s="122">
        <f>VLOOKUP($A125,'ADR Raw Data'!$B$6:$BE$43,'ADR Raw Data'!AH$1,FALSE)</f>
        <v>96.224777289169396</v>
      </c>
      <c r="O125" s="122">
        <f>VLOOKUP($A125,'ADR Raw Data'!$B$6:$BE$43,'ADR Raw Data'!AI$1,FALSE)</f>
        <v>97.769910955663605</v>
      </c>
      <c r="P125" s="122">
        <f>VLOOKUP($A125,'ADR Raw Data'!$B$6:$BE$43,'ADR Raw Data'!AJ$1,FALSE)</f>
        <v>97.636432344112407</v>
      </c>
      <c r="Q125" s="122">
        <f>VLOOKUP($A125,'ADR Raw Data'!$B$6:$BE$43,'ADR Raw Data'!AK$1,FALSE)</f>
        <v>97.024683142777405</v>
      </c>
      <c r="R125" s="123">
        <f>VLOOKUP($A125,'ADR Raw Data'!$B$6:$BE$43,'ADR Raw Data'!AL$1,FALSE)</f>
        <v>95.972017818166094</v>
      </c>
      <c r="S125" s="122">
        <f>VLOOKUP($A125,'ADR Raw Data'!$B$6:$BE$43,'ADR Raw Data'!AN$1,FALSE)</f>
        <v>102.78287485261301</v>
      </c>
      <c r="T125" s="122">
        <f>VLOOKUP($A125,'ADR Raw Data'!$B$6:$BE$43,'ADR Raw Data'!AO$1,FALSE)</f>
        <v>103.05463248529701</v>
      </c>
      <c r="U125" s="123">
        <f>VLOOKUP($A125,'ADR Raw Data'!$B$6:$BE$43,'ADR Raw Data'!AP$1,FALSE)</f>
        <v>102.918159179578</v>
      </c>
      <c r="V125" s="124">
        <f>VLOOKUP($A125,'ADR Raw Data'!$B$6:$BE$43,'ADR Raw Data'!AR$1,FALSE)</f>
        <v>98.078919078835696</v>
      </c>
      <c r="X125" s="121">
        <f>VLOOKUP($A125,'RevPAR Raw Data'!$B$6:$BE$43,'RevPAR Raw Data'!AG$1,FALSE)</f>
        <v>51.6732985721153</v>
      </c>
      <c r="Y125" s="122">
        <f>VLOOKUP($A125,'RevPAR Raw Data'!$B$6:$BE$43,'RevPAR Raw Data'!AH$1,FALSE)</f>
        <v>65.224669951923005</v>
      </c>
      <c r="Z125" s="122">
        <f>VLOOKUP($A125,'RevPAR Raw Data'!$B$6:$BE$43,'RevPAR Raw Data'!AI$1,FALSE)</f>
        <v>69.884232004830906</v>
      </c>
      <c r="AA125" s="122">
        <f>VLOOKUP($A125,'RevPAR Raw Data'!$B$6:$BE$43,'RevPAR Raw Data'!AJ$1,FALSE)</f>
        <v>69.137914265700402</v>
      </c>
      <c r="AB125" s="122">
        <f>VLOOKUP($A125,'RevPAR Raw Data'!$B$6:$BE$43,'RevPAR Raw Data'!AK$1,FALSE)</f>
        <v>67.232949516908207</v>
      </c>
      <c r="AC125" s="123">
        <f>VLOOKUP($A125,'RevPAR Raw Data'!$B$6:$BE$43,'RevPAR Raw Data'!AL$1,FALSE)</f>
        <v>64.618690724204399</v>
      </c>
      <c r="AD125" s="122">
        <f>VLOOKUP($A125,'RevPAR Raw Data'!$B$6:$BE$43,'RevPAR Raw Data'!AN$1,FALSE)</f>
        <v>75.801128864734196</v>
      </c>
      <c r="AE125" s="122">
        <f>VLOOKUP($A125,'RevPAR Raw Data'!$B$6:$BE$43,'RevPAR Raw Data'!AO$1,FALSE)</f>
        <v>75.339408376811505</v>
      </c>
      <c r="AF125" s="123">
        <f>VLOOKUP($A125,'RevPAR Raw Data'!$B$6:$BE$43,'RevPAR Raw Data'!AP$1,FALSE)</f>
        <v>75.570268620772893</v>
      </c>
      <c r="AG125" s="124">
        <f>VLOOKUP($A125,'RevPAR Raw Data'!$B$6:$BE$43,'RevPAR Raw Data'!AR$1,FALSE)</f>
        <v>67.743400062026097</v>
      </c>
    </row>
    <row r="126" spans="1:33" x14ac:dyDescent="0.25">
      <c r="A126" s="101" t="s">
        <v>122</v>
      </c>
      <c r="B126" s="89">
        <f>(VLOOKUP($A125,'Occupancy Raw Data'!$B$8:$BE$51,'Occupancy Raw Data'!AT$3,FALSE))/100</f>
        <v>-1.0646285420083099E-2</v>
      </c>
      <c r="C126" s="90">
        <f>(VLOOKUP($A125,'Occupancy Raw Data'!$B$8:$BE$51,'Occupancy Raw Data'!AU$3,FALSE))/100</f>
        <v>-6.0428121590528506E-3</v>
      </c>
      <c r="D126" s="90">
        <f>(VLOOKUP($A125,'Occupancy Raw Data'!$B$8:$BE$51,'Occupancy Raw Data'!AV$3,FALSE))/100</f>
        <v>1.52013057671381E-2</v>
      </c>
      <c r="E126" s="90">
        <f>(VLOOKUP($A125,'Occupancy Raw Data'!$B$8:$BE$51,'Occupancy Raw Data'!AW$3,FALSE))/100</f>
        <v>-1.6997252503766699E-2</v>
      </c>
      <c r="F126" s="90">
        <f>(VLOOKUP($A125,'Occupancy Raw Data'!$B$8:$BE$51,'Occupancy Raw Data'!AX$3,FALSE))/100</f>
        <v>-4.7109888430383598E-3</v>
      </c>
      <c r="G126" s="90">
        <f>(VLOOKUP($A125,'Occupancy Raw Data'!$B$8:$BE$51,'Occupancy Raw Data'!AY$3,FALSE))/100</f>
        <v>-4.60440756239328E-3</v>
      </c>
      <c r="H126" s="91">
        <f>(VLOOKUP($A125,'Occupancy Raw Data'!$B$8:$BE$51,'Occupancy Raw Data'!BA$3,FALSE))/100</f>
        <v>1.5809113426841902E-2</v>
      </c>
      <c r="I126" s="91">
        <f>(VLOOKUP($A125,'Occupancy Raw Data'!$B$8:$BE$51,'Occupancy Raw Data'!BB$3,FALSE))/100</f>
        <v>4.8017267679541092E-2</v>
      </c>
      <c r="J126" s="90">
        <f>(VLOOKUP($A125,'Occupancy Raw Data'!$B$8:$BE$51,'Occupancy Raw Data'!BC$3,FALSE))/100</f>
        <v>3.1591434017266502E-2</v>
      </c>
      <c r="K126" s="92">
        <f>(VLOOKUP($A125,'Occupancy Raw Data'!$B$8:$BE$51,'Occupancy Raw Data'!BE$3,FALSE))/100</f>
        <v>6.0828284037696698E-3</v>
      </c>
      <c r="M126" s="89">
        <f>(VLOOKUP($A125,'ADR Raw Data'!$B$6:$BE$49,'ADR Raw Data'!AT$1,FALSE))/100</f>
        <v>1.3396629695165598E-3</v>
      </c>
      <c r="N126" s="90">
        <f>(VLOOKUP($A125,'ADR Raw Data'!$B$6:$BE$49,'ADR Raw Data'!AU$1,FALSE))/100</f>
        <v>1.7134719430843E-2</v>
      </c>
      <c r="O126" s="90">
        <f>(VLOOKUP($A125,'ADR Raw Data'!$B$6:$BE$49,'ADR Raw Data'!AV$1,FALSE))/100</f>
        <v>1.1418485662650101E-2</v>
      </c>
      <c r="P126" s="90">
        <f>(VLOOKUP($A125,'ADR Raw Data'!$B$6:$BE$49,'ADR Raw Data'!AW$1,FALSE))/100</f>
        <v>-3.66093481458258E-3</v>
      </c>
      <c r="Q126" s="90">
        <f>(VLOOKUP($A125,'ADR Raw Data'!$B$6:$BE$49,'ADR Raw Data'!AX$1,FALSE))/100</f>
        <v>4.8388560413389599E-3</v>
      </c>
      <c r="R126" s="90">
        <f>(VLOOKUP($A125,'ADR Raw Data'!$B$6:$BE$49,'ADR Raw Data'!AY$1,FALSE))/100</f>
        <v>6.3071882987305603E-3</v>
      </c>
      <c r="S126" s="91">
        <f>(VLOOKUP($A125,'ADR Raw Data'!$B$6:$BE$49,'ADR Raw Data'!BA$1,FALSE))/100</f>
        <v>1.5700201345630702E-2</v>
      </c>
      <c r="T126" s="91">
        <f>(VLOOKUP($A125,'ADR Raw Data'!$B$6:$BE$49,'ADR Raw Data'!BB$1,FALSE))/100</f>
        <v>4.1642240204564099E-2</v>
      </c>
      <c r="U126" s="90">
        <f>(VLOOKUP($A125,'ADR Raw Data'!$B$6:$BE$49,'ADR Raw Data'!BC$1,FALSE))/100</f>
        <v>2.82869032957873E-2</v>
      </c>
      <c r="V126" s="92">
        <f>(VLOOKUP($A125,'ADR Raw Data'!$B$6:$BE$49,'ADR Raw Data'!BE$1,FALSE))/100</f>
        <v>1.3550605667223098E-2</v>
      </c>
      <c r="X126" s="89">
        <f>(VLOOKUP($A125,'RevPAR Raw Data'!$B$6:$BE$49,'RevPAR Raw Data'!AT$1,FALSE))/100</f>
        <v>-9.3208848849067605E-3</v>
      </c>
      <c r="Y126" s="90">
        <f>(VLOOKUP($A125,'RevPAR Raw Data'!$B$6:$BE$49,'RevPAR Raw Data'!AU$1,FALSE))/100</f>
        <v>1.0988365380871501E-2</v>
      </c>
      <c r="Z126" s="90">
        <f>(VLOOKUP($A125,'RevPAR Raw Data'!$B$6:$BE$49,'RevPAR Raw Data'!AV$1,FALSE))/100</f>
        <v>2.6793367321743901E-2</v>
      </c>
      <c r="AA126" s="90">
        <f>(VLOOKUP($A125,'RevPAR Raw Data'!$B$6:$BE$49,'RevPAR Raw Data'!AW$1,FALSE))/100</f>
        <v>-2.0595961484905997E-2</v>
      </c>
      <c r="AB126" s="90">
        <f>(VLOOKUP($A125,'RevPAR Raw Data'!$B$6:$BE$49,'RevPAR Raw Data'!AX$1,FALSE))/100</f>
        <v>1.0507140147678199E-4</v>
      </c>
      <c r="AC126" s="90">
        <f>(VLOOKUP($A125,'RevPAR Raw Data'!$B$6:$BE$49,'RevPAR Raw Data'!AY$1,FALSE))/100</f>
        <v>1.67373987083717E-3</v>
      </c>
      <c r="AD126" s="91">
        <f>(VLOOKUP($A125,'RevPAR Raw Data'!$B$6:$BE$49,'RevPAR Raw Data'!BA$1,FALSE))/100</f>
        <v>3.1757521036370001E-2</v>
      </c>
      <c r="AE126" s="91">
        <f>(VLOOKUP($A125,'RevPAR Raw Data'!$B$6:$BE$49,'RevPAR Raw Data'!BB$1,FALSE))/100</f>
        <v>9.1659054478783503E-2</v>
      </c>
      <c r="AF126" s="90">
        <f>(VLOOKUP($A125,'RevPAR Raw Data'!$B$6:$BE$49,'RevPAR Raw Data'!BC$1,FALSE))/100</f>
        <v>6.0771961152075497E-2</v>
      </c>
      <c r="AG126" s="92">
        <f>(VLOOKUP($A125,'RevPAR Raw Data'!$B$6:$BE$49,'RevPAR Raw Data'!BE$1,FALSE))/100</f>
        <v>1.97158600800336E-2</v>
      </c>
    </row>
    <row r="127" spans="1:33" x14ac:dyDescent="0.25">
      <c r="A127" s="139"/>
      <c r="B127" s="117"/>
      <c r="C127" s="118"/>
      <c r="D127" s="118"/>
      <c r="E127" s="118"/>
      <c r="F127" s="118"/>
      <c r="G127" s="119"/>
      <c r="H127" s="99"/>
      <c r="I127" s="99"/>
      <c r="J127" s="119"/>
      <c r="K127" s="120"/>
      <c r="M127" s="121"/>
      <c r="N127" s="122"/>
      <c r="O127" s="122"/>
      <c r="P127" s="122"/>
      <c r="Q127" s="122"/>
      <c r="R127" s="123"/>
      <c r="S127" s="122"/>
      <c r="T127" s="122"/>
      <c r="U127" s="123"/>
      <c r="V127" s="124"/>
      <c r="X127" s="121"/>
      <c r="Y127" s="122"/>
      <c r="Z127" s="122"/>
      <c r="AA127" s="122"/>
      <c r="AB127" s="122"/>
      <c r="AC127" s="123"/>
      <c r="AD127" s="122"/>
      <c r="AE127" s="122"/>
      <c r="AF127" s="123"/>
      <c r="AG127" s="124"/>
    </row>
    <row r="128" spans="1:33" x14ac:dyDescent="0.25">
      <c r="A128" s="116" t="s">
        <v>105</v>
      </c>
      <c r="B128" s="117">
        <f>(VLOOKUP($A128,'Occupancy Raw Data'!$B$8:$BE$45,'Occupancy Raw Data'!AG$3,FALSE))/100</f>
        <v>0.44959946595460598</v>
      </c>
      <c r="C128" s="118">
        <f>(VLOOKUP($A128,'Occupancy Raw Data'!$B$8:$BE$45,'Occupancy Raw Data'!AH$3,FALSE))/100</f>
        <v>0.61607142857142794</v>
      </c>
      <c r="D128" s="118">
        <f>(VLOOKUP($A128,'Occupancy Raw Data'!$B$8:$BE$45,'Occupancy Raw Data'!AI$3,FALSE))/100</f>
        <v>0.70752670226969205</v>
      </c>
      <c r="E128" s="118">
        <f>(VLOOKUP($A128,'Occupancy Raw Data'!$B$8:$BE$45,'Occupancy Raw Data'!AJ$3,FALSE))/100</f>
        <v>0.70844459279038707</v>
      </c>
      <c r="F128" s="118">
        <f>(VLOOKUP($A128,'Occupancy Raw Data'!$B$8:$BE$45,'Occupancy Raw Data'!AK$3,FALSE))/100</f>
        <v>0.69175567423230899</v>
      </c>
      <c r="G128" s="119">
        <f>(VLOOKUP($A128,'Occupancy Raw Data'!$B$8:$BE$45,'Occupancy Raw Data'!AL$3,FALSE))/100</f>
        <v>0.63467957276368403</v>
      </c>
      <c r="H128" s="99">
        <f>(VLOOKUP($A128,'Occupancy Raw Data'!$B$8:$BE$45,'Occupancy Raw Data'!AN$3,FALSE))/100</f>
        <v>0.82868825100133503</v>
      </c>
      <c r="I128" s="99">
        <f>(VLOOKUP($A128,'Occupancy Raw Data'!$B$8:$BE$45,'Occupancy Raw Data'!AO$3,FALSE))/100</f>
        <v>0.81775700934579409</v>
      </c>
      <c r="J128" s="119">
        <f>(VLOOKUP($A128,'Occupancy Raw Data'!$B$8:$BE$45,'Occupancy Raw Data'!AP$3,FALSE))/100</f>
        <v>0.82322263017356401</v>
      </c>
      <c r="K128" s="120">
        <f>(VLOOKUP($A128,'Occupancy Raw Data'!$B$8:$BE$45,'Occupancy Raw Data'!AR$3,FALSE))/100</f>
        <v>0.68854901773793598</v>
      </c>
      <c r="M128" s="121">
        <f>VLOOKUP($A128,'ADR Raw Data'!$B$6:$BE$43,'ADR Raw Data'!AG$1,FALSE)</f>
        <v>166.62825538233099</v>
      </c>
      <c r="N128" s="122">
        <f>VLOOKUP($A128,'ADR Raw Data'!$B$6:$BE$43,'ADR Raw Data'!AH$1,FALSE)</f>
        <v>173.91217933089499</v>
      </c>
      <c r="O128" s="122">
        <f>VLOOKUP($A128,'ADR Raw Data'!$B$6:$BE$43,'ADR Raw Data'!AI$1,FALSE)</f>
        <v>180.229295907536</v>
      </c>
      <c r="P128" s="122">
        <f>VLOOKUP($A128,'ADR Raw Data'!$B$6:$BE$43,'ADR Raw Data'!AJ$1,FALSE)</f>
        <v>183.32340164899799</v>
      </c>
      <c r="Q128" s="122">
        <f>VLOOKUP($A128,'ADR Raw Data'!$B$6:$BE$43,'ADR Raw Data'!AK$1,FALSE)</f>
        <v>189.81650422195401</v>
      </c>
      <c r="R128" s="123">
        <f>VLOOKUP($A128,'ADR Raw Data'!$B$6:$BE$43,'ADR Raw Data'!AL$1,FALSE)</f>
        <v>179.856570076255</v>
      </c>
      <c r="S128" s="122">
        <f>VLOOKUP($A128,'ADR Raw Data'!$B$6:$BE$43,'ADR Raw Data'!AN$1,FALSE)</f>
        <v>205.338901419796</v>
      </c>
      <c r="T128" s="122">
        <f>VLOOKUP($A128,'ADR Raw Data'!$B$6:$BE$43,'ADR Raw Data'!AO$1,FALSE)</f>
        <v>205.51728163265301</v>
      </c>
      <c r="U128" s="123">
        <f>VLOOKUP($A128,'ADR Raw Data'!$B$6:$BE$43,'ADR Raw Data'!AP$1,FALSE)</f>
        <v>205.427499366479</v>
      </c>
      <c r="V128" s="124">
        <f>VLOOKUP($A128,'ADR Raw Data'!$B$6:$BE$43,'ADR Raw Data'!AR$1,FALSE)</f>
        <v>188.59152975190801</v>
      </c>
      <c r="X128" s="121">
        <f>VLOOKUP($A128,'RevPAR Raw Data'!$B$6:$BE$43,'RevPAR Raw Data'!AG$1,FALSE)</f>
        <v>74.9159746328437</v>
      </c>
      <c r="Y128" s="122">
        <f>VLOOKUP($A128,'RevPAR Raw Data'!$B$6:$BE$43,'RevPAR Raw Data'!AH$1,FALSE)</f>
        <v>107.142324766355</v>
      </c>
      <c r="Z128" s="122">
        <f>VLOOKUP($A128,'RevPAR Raw Data'!$B$6:$BE$43,'RevPAR Raw Data'!AI$1,FALSE)</f>
        <v>127.517039385847</v>
      </c>
      <c r="AA128" s="122">
        <f>VLOOKUP($A128,'RevPAR Raw Data'!$B$6:$BE$43,'RevPAR Raw Data'!AJ$1,FALSE)</f>
        <v>129.87447263017299</v>
      </c>
      <c r="AB128" s="122">
        <f>VLOOKUP($A128,'RevPAR Raw Data'!$B$6:$BE$43,'RevPAR Raw Data'!AK$1,FALSE)</f>
        <v>131.306643858477</v>
      </c>
      <c r="AC128" s="123">
        <f>VLOOKUP($A128,'RevPAR Raw Data'!$B$6:$BE$43,'RevPAR Raw Data'!AL$1,FALSE)</f>
        <v>114.151291054739</v>
      </c>
      <c r="AD128" s="122">
        <f>VLOOKUP($A128,'RevPAR Raw Data'!$B$6:$BE$43,'RevPAR Raw Data'!AN$1,FALSE)</f>
        <v>170.16193508010599</v>
      </c>
      <c r="AE128" s="122">
        <f>VLOOKUP($A128,'RevPAR Raw Data'!$B$6:$BE$43,'RevPAR Raw Data'!AO$1,FALSE)</f>
        <v>168.06319759679499</v>
      </c>
      <c r="AF128" s="123">
        <f>VLOOKUP($A128,'RevPAR Raw Data'!$B$6:$BE$43,'RevPAR Raw Data'!AP$1,FALSE)</f>
        <v>169.11256633845099</v>
      </c>
      <c r="AG128" s="124">
        <f>VLOOKUP($A128,'RevPAR Raw Data'!$B$6:$BE$43,'RevPAR Raw Data'!AR$1,FALSE)</f>
        <v>129.85451256437099</v>
      </c>
    </row>
    <row r="129" spans="1:33" x14ac:dyDescent="0.25">
      <c r="A129" s="101" t="s">
        <v>122</v>
      </c>
      <c r="B129" s="89">
        <f>(VLOOKUP($A128,'Occupancy Raw Data'!$B$8:$BE$51,'Occupancy Raw Data'!AT$3,FALSE))/100</f>
        <v>0.12884978001257</v>
      </c>
      <c r="C129" s="90">
        <f>(VLOOKUP($A128,'Occupancy Raw Data'!$B$8:$BE$51,'Occupancy Raw Data'!AU$3,FALSE))/100</f>
        <v>0.19292292777508402</v>
      </c>
      <c r="D129" s="90">
        <f>(VLOOKUP($A128,'Occupancy Raw Data'!$B$8:$BE$51,'Occupancy Raw Data'!AV$3,FALSE))/100</f>
        <v>0.105908438763532</v>
      </c>
      <c r="E129" s="90">
        <f>(VLOOKUP($A128,'Occupancy Raw Data'!$B$8:$BE$51,'Occupancy Raw Data'!AW$3,FALSE))/100</f>
        <v>0.14993904916700498</v>
      </c>
      <c r="F129" s="90">
        <f>(VLOOKUP($A128,'Occupancy Raw Data'!$B$8:$BE$51,'Occupancy Raw Data'!AX$3,FALSE))/100</f>
        <v>0.100929614873837</v>
      </c>
      <c r="G129" s="90">
        <f>(VLOOKUP($A128,'Occupancy Raw Data'!$B$8:$BE$51,'Occupancy Raw Data'!AY$3,FALSE))/100</f>
        <v>0.133802396994812</v>
      </c>
      <c r="H129" s="91">
        <f>(VLOOKUP($A128,'Occupancy Raw Data'!$B$8:$BE$51,'Occupancy Raw Data'!BA$3,FALSE))/100</f>
        <v>9.1318681318681302E-2</v>
      </c>
      <c r="I129" s="91">
        <f>(VLOOKUP($A128,'Occupancy Raw Data'!$B$8:$BE$51,'Occupancy Raw Data'!BB$3,FALSE))/100</f>
        <v>0.11974405850091401</v>
      </c>
      <c r="J129" s="90">
        <f>(VLOOKUP($A128,'Occupancy Raw Data'!$B$8:$BE$51,'Occupancy Raw Data'!BC$3,FALSE))/100</f>
        <v>0.105254313242213</v>
      </c>
      <c r="K129" s="92">
        <f>(VLOOKUP($A128,'Occupancy Raw Data'!$B$8:$BE$51,'Occupancy Raw Data'!BE$3,FALSE))/100</f>
        <v>0.12388605673814</v>
      </c>
      <c r="M129" s="89">
        <f>(VLOOKUP($A128,'ADR Raw Data'!$B$6:$BE$49,'ADR Raw Data'!AT$1,FALSE))/100</f>
        <v>2.7380788107747901E-2</v>
      </c>
      <c r="N129" s="90">
        <f>(VLOOKUP($A128,'ADR Raw Data'!$B$6:$BE$49,'ADR Raw Data'!AU$1,FALSE))/100</f>
        <v>3.18331774785513E-2</v>
      </c>
      <c r="O129" s="90">
        <f>(VLOOKUP($A128,'ADR Raw Data'!$B$6:$BE$49,'ADR Raw Data'!AV$1,FALSE))/100</f>
        <v>2.5542352519911299E-2</v>
      </c>
      <c r="P129" s="90">
        <f>(VLOOKUP($A128,'ADR Raw Data'!$B$6:$BE$49,'ADR Raw Data'!AW$1,FALSE))/100</f>
        <v>2.19612840224085E-2</v>
      </c>
      <c r="Q129" s="90">
        <f>(VLOOKUP($A128,'ADR Raw Data'!$B$6:$BE$49,'ADR Raw Data'!AX$1,FALSE))/100</f>
        <v>6.9176956630572703E-2</v>
      </c>
      <c r="R129" s="90">
        <f>(VLOOKUP($A128,'ADR Raw Data'!$B$6:$BE$49,'ADR Raw Data'!AY$1,FALSE))/100</f>
        <v>3.5506849770985199E-2</v>
      </c>
      <c r="S129" s="91">
        <f>(VLOOKUP($A128,'ADR Raw Data'!$B$6:$BE$49,'ADR Raw Data'!BA$1,FALSE))/100</f>
        <v>5.3703842964093099E-2</v>
      </c>
      <c r="T129" s="91">
        <f>(VLOOKUP($A128,'ADR Raw Data'!$B$6:$BE$49,'ADR Raw Data'!BB$1,FALSE))/100</f>
        <v>5.2025930970139002E-2</v>
      </c>
      <c r="U129" s="90">
        <f>(VLOOKUP($A128,'ADR Raw Data'!$B$6:$BE$49,'ADR Raw Data'!BC$1,FALSE))/100</f>
        <v>5.2886084956079597E-2</v>
      </c>
      <c r="V129" s="92">
        <f>(VLOOKUP($A128,'ADR Raw Data'!$B$6:$BE$49,'ADR Raw Data'!BE$1,FALSE))/100</f>
        <v>4.11965890549498E-2</v>
      </c>
      <c r="X129" s="89">
        <f>(VLOOKUP($A128,'RevPAR Raw Data'!$B$6:$BE$49,'RevPAR Raw Data'!AT$1,FALSE))/100</f>
        <v>0.15975857664457199</v>
      </c>
      <c r="Y129" s="90">
        <f>(VLOOKUP($A128,'RevPAR Raw Data'!$B$6:$BE$49,'RevPAR Raw Data'!AU$1,FALSE))/100</f>
        <v>0.23089745505318199</v>
      </c>
      <c r="Z129" s="90">
        <f>(VLOOKUP($A128,'RevPAR Raw Data'!$B$6:$BE$49,'RevPAR Raw Data'!AV$1,FALSE))/100</f>
        <v>0.134155941961174</v>
      </c>
      <c r="AA129" s="90">
        <f>(VLOOKUP($A128,'RevPAR Raw Data'!$B$6:$BE$49,'RevPAR Raw Data'!AW$1,FALSE))/100</f>
        <v>0.17519318723422</v>
      </c>
      <c r="AB129" s="90">
        <f>(VLOOKUP($A128,'RevPAR Raw Data'!$B$6:$BE$49,'RevPAR Raw Data'!AX$1,FALSE))/100</f>
        <v>0.17708857509527801</v>
      </c>
      <c r="AC129" s="90">
        <f>(VLOOKUP($A128,'RevPAR Raw Data'!$B$6:$BE$49,'RevPAR Raw Data'!AY$1,FALSE))/100</f>
        <v>0.17406014837489001</v>
      </c>
      <c r="AD129" s="91">
        <f>(VLOOKUP($A128,'RevPAR Raw Data'!$B$6:$BE$49,'RevPAR Raw Data'!BA$1,FALSE))/100</f>
        <v>0.149926688404001</v>
      </c>
      <c r="AE129" s="91">
        <f>(VLOOKUP($A128,'RevPAR Raw Data'!$B$6:$BE$49,'RevPAR Raw Data'!BB$1,FALSE))/100</f>
        <v>0.17799978559270599</v>
      </c>
      <c r="AF129" s="90">
        <f>(VLOOKUP($A128,'RevPAR Raw Data'!$B$6:$BE$49,'RevPAR Raw Data'!BC$1,FALSE))/100</f>
        <v>0.163706886750414</v>
      </c>
      <c r="AG129" s="92">
        <f>(VLOOKUP($A128,'RevPAR Raw Data'!$B$6:$BE$49,'RevPAR Raw Data'!BE$1,FALSE))/100</f>
        <v>0.17018632876216899</v>
      </c>
    </row>
    <row r="130" spans="1:33" x14ac:dyDescent="0.25">
      <c r="A130" s="139"/>
      <c r="B130" s="117"/>
      <c r="C130" s="118"/>
      <c r="D130" s="118"/>
      <c r="E130" s="118"/>
      <c r="F130" s="118"/>
      <c r="G130" s="119"/>
      <c r="H130" s="99"/>
      <c r="I130" s="99"/>
      <c r="J130" s="119"/>
      <c r="K130" s="120"/>
      <c r="M130" s="121"/>
      <c r="N130" s="122"/>
      <c r="O130" s="122"/>
      <c r="P130" s="122"/>
      <c r="Q130" s="122"/>
      <c r="R130" s="123"/>
      <c r="S130" s="122"/>
      <c r="T130" s="122"/>
      <c r="U130" s="123"/>
      <c r="V130" s="124"/>
      <c r="X130" s="121"/>
      <c r="Y130" s="122"/>
      <c r="Z130" s="122"/>
      <c r="AA130" s="122"/>
      <c r="AB130" s="122"/>
      <c r="AC130" s="123"/>
      <c r="AD130" s="122"/>
      <c r="AE130" s="122"/>
      <c r="AF130" s="123"/>
      <c r="AG130" s="124"/>
    </row>
    <row r="131" spans="1:33" x14ac:dyDescent="0.25">
      <c r="A131" s="116" t="s">
        <v>90</v>
      </c>
      <c r="B131" s="117">
        <f>(VLOOKUP($A131,'Occupancy Raw Data'!$B$8:$BE$45,'Occupancy Raw Data'!AG$3,FALSE))/100</f>
        <v>0.456356029344337</v>
      </c>
      <c r="C131" s="118">
        <f>(VLOOKUP($A131,'Occupancy Raw Data'!$B$8:$BE$45,'Occupancy Raw Data'!AH$3,FALSE))/100</f>
        <v>0.60499770747363502</v>
      </c>
      <c r="D131" s="118">
        <f>(VLOOKUP($A131,'Occupancy Raw Data'!$B$8:$BE$45,'Occupancy Raw Data'!AI$3,FALSE))/100</f>
        <v>0.679533470884915</v>
      </c>
      <c r="E131" s="118">
        <f>(VLOOKUP($A131,'Occupancy Raw Data'!$B$8:$BE$45,'Occupancy Raw Data'!AJ$3,FALSE))/100</f>
        <v>0.67039202200825299</v>
      </c>
      <c r="F131" s="118">
        <f>(VLOOKUP($A131,'Occupancy Raw Data'!$B$8:$BE$45,'Occupancy Raw Data'!AK$3,FALSE))/100</f>
        <v>0.66893053645116896</v>
      </c>
      <c r="G131" s="119">
        <f>(VLOOKUP($A131,'Occupancy Raw Data'!$B$8:$BE$45,'Occupancy Raw Data'!AL$3,FALSE))/100</f>
        <v>0.61604195323246203</v>
      </c>
      <c r="H131" s="99">
        <f>(VLOOKUP($A131,'Occupancy Raw Data'!$B$8:$BE$45,'Occupancy Raw Data'!AN$3,FALSE))/100</f>
        <v>0.77633539660706008</v>
      </c>
      <c r="I131" s="99">
        <f>(VLOOKUP($A131,'Occupancy Raw Data'!$B$8:$BE$45,'Occupancy Raw Data'!AO$3,FALSE))/100</f>
        <v>0.77438674919761497</v>
      </c>
      <c r="J131" s="119">
        <f>(VLOOKUP($A131,'Occupancy Raw Data'!$B$8:$BE$45,'Occupancy Raw Data'!AP$3,FALSE))/100</f>
        <v>0.77536107290233802</v>
      </c>
      <c r="K131" s="120">
        <f>(VLOOKUP($A131,'Occupancy Raw Data'!$B$8:$BE$45,'Occupancy Raw Data'!AR$3,FALSE))/100</f>
        <v>0.66156170170956896</v>
      </c>
      <c r="M131" s="121">
        <f>VLOOKUP($A131,'ADR Raw Data'!$B$6:$BE$43,'ADR Raw Data'!AG$1,FALSE)</f>
        <v>93.392682574568198</v>
      </c>
      <c r="N131" s="122">
        <f>VLOOKUP($A131,'ADR Raw Data'!$B$6:$BE$43,'ADR Raw Data'!AH$1,FALSE)</f>
        <v>104.796375994694</v>
      </c>
      <c r="O131" s="122">
        <f>VLOOKUP($A131,'ADR Raw Data'!$B$6:$BE$43,'ADR Raw Data'!AI$1,FALSE)</f>
        <v>110.194543921055</v>
      </c>
      <c r="P131" s="122">
        <f>VLOOKUP($A131,'ADR Raw Data'!$B$6:$BE$43,'ADR Raw Data'!AJ$1,FALSE)</f>
        <v>108.727961870565</v>
      </c>
      <c r="Q131" s="122">
        <f>VLOOKUP($A131,'ADR Raw Data'!$B$6:$BE$43,'ADR Raw Data'!AK$1,FALSE)</f>
        <v>111.541999742963</v>
      </c>
      <c r="R131" s="123">
        <f>VLOOKUP($A131,'ADR Raw Data'!$B$6:$BE$43,'ADR Raw Data'!AL$1,FALSE)</f>
        <v>106.61837822248199</v>
      </c>
      <c r="S131" s="122">
        <f>VLOOKUP($A131,'ADR Raw Data'!$B$6:$BE$43,'ADR Raw Data'!AN$1,FALSE)</f>
        <v>127.609636779742</v>
      </c>
      <c r="T131" s="122">
        <f>VLOOKUP($A131,'ADR Raw Data'!$B$6:$BE$43,'ADR Raw Data'!AO$1,FALSE)</f>
        <v>128.133965140805</v>
      </c>
      <c r="U131" s="123">
        <f>VLOOKUP($A131,'ADR Raw Data'!$B$6:$BE$43,'ADR Raw Data'!AP$1,FALSE)</f>
        <v>127.87147152308</v>
      </c>
      <c r="V131" s="124">
        <f>VLOOKUP($A131,'ADR Raw Data'!$B$6:$BE$43,'ADR Raw Data'!AR$1,FALSE)</f>
        <v>113.73522707161401</v>
      </c>
      <c r="X131" s="121">
        <f>VLOOKUP($A131,'RevPAR Raw Data'!$B$6:$BE$43,'RevPAR Raw Data'!AG$1,FALSE)</f>
        <v>42.620313789546003</v>
      </c>
      <c r="Y131" s="122">
        <f>VLOOKUP($A131,'RevPAR Raw Data'!$B$6:$BE$43,'RevPAR Raw Data'!AH$1,FALSE)</f>
        <v>63.401567228335601</v>
      </c>
      <c r="Z131" s="122">
        <f>VLOOKUP($A131,'RevPAR Raw Data'!$B$6:$BE$43,'RevPAR Raw Data'!AI$1,FALSE)</f>
        <v>74.880880903255303</v>
      </c>
      <c r="AA131" s="122">
        <f>VLOOKUP($A131,'RevPAR Raw Data'!$B$6:$BE$43,'RevPAR Raw Data'!AJ$1,FALSE)</f>
        <v>72.890358207244304</v>
      </c>
      <c r="AB131" s="122">
        <f>VLOOKUP($A131,'RevPAR Raw Data'!$B$6:$BE$43,'RevPAR Raw Data'!AK$1,FALSE)</f>
        <v>74.613849724896795</v>
      </c>
      <c r="AC131" s="123">
        <f>VLOOKUP($A131,'RevPAR Raw Data'!$B$6:$BE$43,'RevPAR Raw Data'!AL$1,FALSE)</f>
        <v>65.681393970655606</v>
      </c>
      <c r="AD131" s="122">
        <f>VLOOKUP($A131,'RevPAR Raw Data'!$B$6:$BE$43,'RevPAR Raw Data'!AN$1,FALSE)</f>
        <v>99.067877980284194</v>
      </c>
      <c r="AE131" s="122">
        <f>VLOOKUP($A131,'RevPAR Raw Data'!$B$6:$BE$43,'RevPAR Raw Data'!AO$1,FALSE)</f>
        <v>99.225244727189306</v>
      </c>
      <c r="AF131" s="123">
        <f>VLOOKUP($A131,'RevPAR Raw Data'!$B$6:$BE$43,'RevPAR Raw Data'!AP$1,FALSE)</f>
        <v>99.1465613537368</v>
      </c>
      <c r="AG131" s="124">
        <f>VLOOKUP($A131,'RevPAR Raw Data'!$B$6:$BE$43,'RevPAR Raw Data'!AR$1,FALSE)</f>
        <v>75.242870365821702</v>
      </c>
    </row>
    <row r="132" spans="1:33" x14ac:dyDescent="0.25">
      <c r="A132" s="101" t="s">
        <v>122</v>
      </c>
      <c r="B132" s="89">
        <f>(VLOOKUP($A131,'Occupancy Raw Data'!$B$8:$BE$51,'Occupancy Raw Data'!AT$3,FALSE))/100</f>
        <v>-1.8257303068824601E-2</v>
      </c>
      <c r="C132" s="90">
        <f>(VLOOKUP($A131,'Occupancy Raw Data'!$B$8:$BE$51,'Occupancy Raw Data'!AU$3,FALSE))/100</f>
        <v>6.8014038065693005E-2</v>
      </c>
      <c r="D132" s="90">
        <f>(VLOOKUP($A131,'Occupancy Raw Data'!$B$8:$BE$51,'Occupancy Raw Data'!AV$3,FALSE))/100</f>
        <v>6.3589739281671595E-2</v>
      </c>
      <c r="E132" s="90">
        <f>(VLOOKUP($A131,'Occupancy Raw Data'!$B$8:$BE$51,'Occupancy Raw Data'!AW$3,FALSE))/100</f>
        <v>4.7947361236395002E-2</v>
      </c>
      <c r="F132" s="90">
        <f>(VLOOKUP($A131,'Occupancy Raw Data'!$B$8:$BE$51,'Occupancy Raw Data'!AX$3,FALSE))/100</f>
        <v>7.4562761071703898E-2</v>
      </c>
      <c r="G132" s="90">
        <f>(VLOOKUP($A131,'Occupancy Raw Data'!$B$8:$BE$51,'Occupancy Raw Data'!AY$3,FALSE))/100</f>
        <v>5.0245386014944299E-2</v>
      </c>
      <c r="H132" s="91">
        <f>(VLOOKUP($A131,'Occupancy Raw Data'!$B$8:$BE$51,'Occupancy Raw Data'!BA$3,FALSE))/100</f>
        <v>4.7230790659478099E-2</v>
      </c>
      <c r="I132" s="91">
        <f>(VLOOKUP($A131,'Occupancy Raw Data'!$B$8:$BE$51,'Occupancy Raw Data'!BB$3,FALSE))/100</f>
        <v>4.1976380797505403E-2</v>
      </c>
      <c r="J132" s="90">
        <f>(VLOOKUP($A131,'Occupancy Raw Data'!$B$8:$BE$51,'Occupancy Raw Data'!BC$3,FALSE))/100</f>
        <v>4.4600279592547094E-2</v>
      </c>
      <c r="K132" s="92">
        <f>(VLOOKUP($A131,'Occupancy Raw Data'!$B$8:$BE$51,'Occupancy Raw Data'!BE$3,FALSE))/100</f>
        <v>4.8313904944559498E-2</v>
      </c>
      <c r="M132" s="89">
        <f>(VLOOKUP($A131,'ADR Raw Data'!$B$6:$BE$49,'ADR Raw Data'!AT$1,FALSE))/100</f>
        <v>-5.9428132181938605E-2</v>
      </c>
      <c r="N132" s="90">
        <f>(VLOOKUP($A131,'ADR Raw Data'!$B$6:$BE$49,'ADR Raw Data'!AU$1,FALSE))/100</f>
        <v>-3.4781150283876199E-3</v>
      </c>
      <c r="O132" s="90">
        <f>(VLOOKUP($A131,'ADR Raw Data'!$B$6:$BE$49,'ADR Raw Data'!AV$1,FALSE))/100</f>
        <v>5.31014386551936E-3</v>
      </c>
      <c r="P132" s="90">
        <f>(VLOOKUP($A131,'ADR Raw Data'!$B$6:$BE$49,'ADR Raw Data'!AW$1,FALSE))/100</f>
        <v>-1.1470324082127701E-2</v>
      </c>
      <c r="Q132" s="90">
        <f>(VLOOKUP($A131,'ADR Raw Data'!$B$6:$BE$49,'ADR Raw Data'!AX$1,FALSE))/100</f>
        <v>1.54038755844456E-2</v>
      </c>
      <c r="R132" s="90">
        <f>(VLOOKUP($A131,'ADR Raw Data'!$B$6:$BE$49,'ADR Raw Data'!AY$1,FALSE))/100</f>
        <v>-5.9247989584939598E-3</v>
      </c>
      <c r="S132" s="91">
        <f>(VLOOKUP($A131,'ADR Raw Data'!$B$6:$BE$49,'ADR Raw Data'!BA$1,FALSE))/100</f>
        <v>1.77767913325011E-2</v>
      </c>
      <c r="T132" s="91">
        <f>(VLOOKUP($A131,'ADR Raw Data'!$B$6:$BE$49,'ADR Raw Data'!BB$1,FALSE))/100</f>
        <v>2.7433349055714703E-2</v>
      </c>
      <c r="U132" s="90">
        <f>(VLOOKUP($A131,'ADR Raw Data'!$B$6:$BE$49,'ADR Raw Data'!BC$1,FALSE))/100</f>
        <v>2.25929752531565E-2</v>
      </c>
      <c r="V132" s="92">
        <f>(VLOOKUP($A131,'ADR Raw Data'!$B$6:$BE$49,'ADR Raw Data'!BE$1,FALSE))/100</f>
        <v>4.4103690125908597E-3</v>
      </c>
      <c r="X132" s="89">
        <f>(VLOOKUP($A131,'RevPAR Raw Data'!$B$6:$BE$49,'RevPAR Raw Data'!AT$1,FALSE))/100</f>
        <v>-7.6600437830703402E-2</v>
      </c>
      <c r="Y132" s="90">
        <f>(VLOOKUP($A131,'RevPAR Raw Data'!$B$6:$BE$49,'RevPAR Raw Data'!AU$1,FALSE))/100</f>
        <v>6.4299362389367801E-2</v>
      </c>
      <c r="Z132" s="90">
        <f>(VLOOKUP($A131,'RevPAR Raw Data'!$B$6:$BE$49,'RevPAR Raw Data'!AV$1,FALSE))/100</f>
        <v>6.9237553811147504E-2</v>
      </c>
      <c r="AA132" s="90">
        <f>(VLOOKUP($A131,'RevPAR Raw Data'!$B$6:$BE$49,'RevPAR Raw Data'!AW$1,FALSE))/100</f>
        <v>3.5927065382003E-2</v>
      </c>
      <c r="AB132" s="90">
        <f>(VLOOKUP($A131,'RevPAR Raw Data'!$B$6:$BE$49,'RevPAR Raw Data'!AX$1,FALSE))/100</f>
        <v>9.1115192150930807E-2</v>
      </c>
      <c r="AC132" s="90">
        <f>(VLOOKUP($A131,'RevPAR Raw Data'!$B$6:$BE$49,'RevPAR Raw Data'!AY$1,FALSE))/100</f>
        <v>4.4022893245719903E-2</v>
      </c>
      <c r="AD132" s="91">
        <f>(VLOOKUP($A131,'RevPAR Raw Data'!$B$6:$BE$49,'RevPAR Raw Data'!BA$1,FALSE))/100</f>
        <v>6.5847193902001805E-2</v>
      </c>
      <c r="AE132" s="91">
        <f>(VLOOKUP($A131,'RevPAR Raw Data'!$B$6:$BE$49,'RevPAR Raw Data'!BB$1,FALSE))/100</f>
        <v>7.0561282559733693E-2</v>
      </c>
      <c r="AF132" s="90">
        <f>(VLOOKUP($A131,'RevPAR Raw Data'!$B$6:$BE$49,'RevPAR Raw Data'!BC$1,FALSE))/100</f>
        <v>6.8200907858821894E-2</v>
      </c>
      <c r="AG132" s="92">
        <f>(VLOOKUP($A131,'RevPAR Raw Data'!$B$6:$BE$49,'RevPAR Raw Data'!BE$1,FALSE))/100</f>
        <v>5.2937356106395106E-2</v>
      </c>
    </row>
    <row r="133" spans="1:33" x14ac:dyDescent="0.25">
      <c r="A133" s="139"/>
      <c r="B133" s="117"/>
      <c r="C133" s="118"/>
      <c r="D133" s="118"/>
      <c r="E133" s="118"/>
      <c r="F133" s="118"/>
      <c r="G133" s="119"/>
      <c r="H133" s="99"/>
      <c r="I133" s="99"/>
      <c r="J133" s="119"/>
      <c r="K133" s="120"/>
      <c r="M133" s="121"/>
      <c r="N133" s="122"/>
      <c r="O133" s="122"/>
      <c r="P133" s="122"/>
      <c r="Q133" s="122"/>
      <c r="R133" s="123"/>
      <c r="S133" s="122"/>
      <c r="T133" s="122"/>
      <c r="U133" s="123"/>
      <c r="V133" s="124"/>
      <c r="X133" s="121"/>
      <c r="Y133" s="122"/>
      <c r="Z133" s="122"/>
      <c r="AA133" s="122"/>
      <c r="AB133" s="122"/>
      <c r="AC133" s="123"/>
      <c r="AD133" s="122"/>
      <c r="AE133" s="122"/>
      <c r="AF133" s="123"/>
      <c r="AG133" s="124"/>
    </row>
    <row r="134" spans="1:33" x14ac:dyDescent="0.25">
      <c r="A134" s="116" t="s">
        <v>44</v>
      </c>
      <c r="B134" s="117">
        <f>(VLOOKUP($A134,'Occupancy Raw Data'!$B$8:$BE$45,'Occupancy Raw Data'!AG$3,FALSE))/100</f>
        <v>0.46732630979498802</v>
      </c>
      <c r="C134" s="118">
        <f>(VLOOKUP($A134,'Occupancy Raw Data'!$B$8:$BE$45,'Occupancy Raw Data'!AH$3,FALSE))/100</f>
        <v>0.57574031890660504</v>
      </c>
      <c r="D134" s="118">
        <f>(VLOOKUP($A134,'Occupancy Raw Data'!$B$8:$BE$45,'Occupancy Raw Data'!AI$3,FALSE))/100</f>
        <v>0.61759681093394003</v>
      </c>
      <c r="E134" s="118">
        <f>(VLOOKUP($A134,'Occupancy Raw Data'!$B$8:$BE$45,'Occupancy Raw Data'!AJ$3,FALSE))/100</f>
        <v>0.61396640091116095</v>
      </c>
      <c r="F134" s="118">
        <f>(VLOOKUP($A134,'Occupancy Raw Data'!$B$8:$BE$45,'Occupancy Raw Data'!AK$3,FALSE))/100</f>
        <v>0.67596810933940699</v>
      </c>
      <c r="G134" s="119">
        <f>(VLOOKUP($A134,'Occupancy Raw Data'!$B$8:$BE$45,'Occupancy Raw Data'!AL$3,FALSE))/100</f>
        <v>0.59011958997722003</v>
      </c>
      <c r="H134" s="99">
        <f>(VLOOKUP($A134,'Occupancy Raw Data'!$B$8:$BE$45,'Occupancy Raw Data'!AN$3,FALSE))/100</f>
        <v>0.76516230068337099</v>
      </c>
      <c r="I134" s="99">
        <f>(VLOOKUP($A134,'Occupancy Raw Data'!$B$8:$BE$45,'Occupancy Raw Data'!AO$3,FALSE))/100</f>
        <v>0.79384965831434995</v>
      </c>
      <c r="J134" s="119">
        <f>(VLOOKUP($A134,'Occupancy Raw Data'!$B$8:$BE$45,'Occupancy Raw Data'!AP$3,FALSE))/100</f>
        <v>0.77950597949886102</v>
      </c>
      <c r="K134" s="120">
        <f>(VLOOKUP($A134,'Occupancy Raw Data'!$B$8:$BE$45,'Occupancy Raw Data'!AR$3,FALSE))/100</f>
        <v>0.64422998698340295</v>
      </c>
      <c r="M134" s="121">
        <f>VLOOKUP($A134,'ADR Raw Data'!$B$6:$BE$43,'ADR Raw Data'!AG$1,FALSE)</f>
        <v>81.239477319116503</v>
      </c>
      <c r="N134" s="122">
        <f>VLOOKUP($A134,'ADR Raw Data'!$B$6:$BE$43,'ADR Raw Data'!AH$1,FALSE)</f>
        <v>86.937476928783298</v>
      </c>
      <c r="O134" s="122">
        <f>VLOOKUP($A134,'ADR Raw Data'!$B$6:$BE$43,'ADR Raw Data'!AI$1,FALSE)</f>
        <v>88.387097372060794</v>
      </c>
      <c r="P134" s="122">
        <f>VLOOKUP($A134,'ADR Raw Data'!$B$6:$BE$43,'ADR Raw Data'!AJ$1,FALSE)</f>
        <v>88.190634527536204</v>
      </c>
      <c r="Q134" s="122">
        <f>VLOOKUP($A134,'ADR Raw Data'!$B$6:$BE$43,'ADR Raw Data'!AK$1,FALSE)</f>
        <v>97.466188026537395</v>
      </c>
      <c r="R134" s="123">
        <f>VLOOKUP($A134,'ADR Raw Data'!$B$6:$BE$43,'ADR Raw Data'!AL$1,FALSE)</f>
        <v>89.011268591073502</v>
      </c>
      <c r="S134" s="122">
        <f>VLOOKUP($A134,'ADR Raw Data'!$B$6:$BE$43,'ADR Raw Data'!AN$1,FALSE)</f>
        <v>112.284702232765</v>
      </c>
      <c r="T134" s="122">
        <f>VLOOKUP($A134,'ADR Raw Data'!$B$6:$BE$43,'ADR Raw Data'!AO$1,FALSE)</f>
        <v>114.1669910868</v>
      </c>
      <c r="U134" s="123">
        <f>VLOOKUP($A134,'ADR Raw Data'!$B$6:$BE$43,'ADR Raw Data'!AP$1,FALSE)</f>
        <v>113.243164645449</v>
      </c>
      <c r="V134" s="124">
        <f>VLOOKUP($A134,'ADR Raw Data'!$B$6:$BE$43,'ADR Raw Data'!AR$1,FALSE)</f>
        <v>97.388448990544703</v>
      </c>
      <c r="X134" s="121">
        <f>VLOOKUP($A134,'RevPAR Raw Data'!$B$6:$BE$43,'RevPAR Raw Data'!AG$1,FALSE)</f>
        <v>37.965345145216403</v>
      </c>
      <c r="Y134" s="122">
        <f>VLOOKUP($A134,'RevPAR Raw Data'!$B$6:$BE$43,'RevPAR Raw Data'!AH$1,FALSE)</f>
        <v>50.053410691913399</v>
      </c>
      <c r="Z134" s="122">
        <f>VLOOKUP($A134,'RevPAR Raw Data'!$B$6:$BE$43,'RevPAR Raw Data'!AI$1,FALSE)</f>
        <v>54.5875894646924</v>
      </c>
      <c r="AA134" s="122">
        <f>VLOOKUP($A134,'RevPAR Raw Data'!$B$6:$BE$43,'RevPAR Raw Data'!AJ$1,FALSE)</f>
        <v>54.146086474942997</v>
      </c>
      <c r="AB134" s="122">
        <f>VLOOKUP($A134,'RevPAR Raw Data'!$B$6:$BE$43,'RevPAR Raw Data'!AK$1,FALSE)</f>
        <v>65.884034844817705</v>
      </c>
      <c r="AC134" s="123">
        <f>VLOOKUP($A134,'RevPAR Raw Data'!$B$6:$BE$43,'RevPAR Raw Data'!AL$1,FALSE)</f>
        <v>52.527293324316602</v>
      </c>
      <c r="AD134" s="122">
        <f>VLOOKUP($A134,'RevPAR Raw Data'!$B$6:$BE$43,'RevPAR Raw Data'!AN$1,FALSE)</f>
        <v>85.916021091970293</v>
      </c>
      <c r="AE134" s="122">
        <f>VLOOKUP($A134,'RevPAR Raw Data'!$B$6:$BE$43,'RevPAR Raw Data'!AO$1,FALSE)</f>
        <v>90.631426865034101</v>
      </c>
      <c r="AF134" s="123">
        <f>VLOOKUP($A134,'RevPAR Raw Data'!$B$6:$BE$43,'RevPAR Raw Data'!AP$1,FALSE)</f>
        <v>88.273723978502204</v>
      </c>
      <c r="AG134" s="124">
        <f>VLOOKUP($A134,'RevPAR Raw Data'!$B$6:$BE$43,'RevPAR Raw Data'!AR$1,FALSE)</f>
        <v>62.740559225512499</v>
      </c>
    </row>
    <row r="135" spans="1:33" ht="16" thickBot="1" x14ac:dyDescent="0.3">
      <c r="A135" s="105" t="s">
        <v>122</v>
      </c>
      <c r="B135" s="95">
        <f>(VLOOKUP($A134,'Occupancy Raw Data'!$B$8:$BE$51,'Occupancy Raw Data'!AT$3,FALSE))/100</f>
        <v>1.35865369769955E-2</v>
      </c>
      <c r="C135" s="96">
        <f>(VLOOKUP($A134,'Occupancy Raw Data'!$B$8:$BE$51,'Occupancy Raw Data'!AU$3,FALSE))/100</f>
        <v>4.8619214313496598E-2</v>
      </c>
      <c r="D135" s="96">
        <f>(VLOOKUP($A134,'Occupancy Raw Data'!$B$8:$BE$51,'Occupancy Raw Data'!AV$3,FALSE))/100</f>
        <v>6.0895084372707207E-2</v>
      </c>
      <c r="E135" s="96">
        <f>(VLOOKUP($A134,'Occupancy Raw Data'!$B$8:$BE$51,'Occupancy Raw Data'!AW$3,FALSE))/100</f>
        <v>4.7231665857212196E-2</v>
      </c>
      <c r="F135" s="96">
        <f>(VLOOKUP($A134,'Occupancy Raw Data'!$B$8:$BE$51,'Occupancy Raw Data'!AX$3,FALSE))/100</f>
        <v>0.18036047234306998</v>
      </c>
      <c r="G135" s="96">
        <f>(VLOOKUP($A134,'Occupancy Raw Data'!$B$8:$BE$51,'Occupancy Raw Data'!AY$3,FALSE))/100</f>
        <v>7.2472767730083501E-2</v>
      </c>
      <c r="H135" s="97">
        <f>(VLOOKUP($A134,'Occupancy Raw Data'!$B$8:$BE$51,'Occupancy Raw Data'!BA$3,FALSE))/100</f>
        <v>0.133621598818814</v>
      </c>
      <c r="I135" s="97">
        <f>(VLOOKUP($A134,'Occupancy Raw Data'!$B$8:$BE$51,'Occupancy Raw Data'!BB$3,FALSE))/100</f>
        <v>0.143208610968733</v>
      </c>
      <c r="J135" s="96">
        <f>(VLOOKUP($A134,'Occupancy Raw Data'!$B$8:$BE$51,'Occupancy Raw Data'!BC$3,FALSE))/100</f>
        <v>0.138483131465405</v>
      </c>
      <c r="K135" s="98">
        <f>(VLOOKUP($A134,'Occupancy Raw Data'!$B$8:$BE$51,'Occupancy Raw Data'!BE$3,FALSE))/100</f>
        <v>9.44097018277303E-2</v>
      </c>
      <c r="M135" s="95">
        <f>(VLOOKUP($A134,'ADR Raw Data'!$B$6:$BE$49,'ADR Raw Data'!AT$1,FALSE))/100</f>
        <v>-5.5215910416895102E-2</v>
      </c>
      <c r="N135" s="96">
        <f>(VLOOKUP($A134,'ADR Raw Data'!$B$6:$BE$49,'ADR Raw Data'!AU$1,FALSE))/100</f>
        <v>-1.9614549221248501E-2</v>
      </c>
      <c r="O135" s="96">
        <f>(VLOOKUP($A134,'ADR Raw Data'!$B$6:$BE$49,'ADR Raw Data'!AV$1,FALSE))/100</f>
        <v>-1.7222840565919301E-2</v>
      </c>
      <c r="P135" s="96">
        <f>(VLOOKUP($A134,'ADR Raw Data'!$B$6:$BE$49,'ADR Raw Data'!AW$1,FALSE))/100</f>
        <v>-1.48285864399749E-2</v>
      </c>
      <c r="Q135" s="96">
        <f>(VLOOKUP($A134,'ADR Raw Data'!$B$6:$BE$49,'ADR Raw Data'!AX$1,FALSE))/100</f>
        <v>0.10970594582054501</v>
      </c>
      <c r="R135" s="96">
        <f>(VLOOKUP($A134,'ADR Raw Data'!$B$6:$BE$49,'ADR Raw Data'!AY$1,FALSE))/100</f>
        <v>5.8260751667482706E-3</v>
      </c>
      <c r="S135" s="97">
        <f>(VLOOKUP($A134,'ADR Raw Data'!$B$6:$BE$49,'ADR Raw Data'!BA$1,FALSE))/100</f>
        <v>8.5369083199428597E-2</v>
      </c>
      <c r="T135" s="97">
        <f>(VLOOKUP($A134,'ADR Raw Data'!$B$6:$BE$49,'ADR Raw Data'!BB$1,FALSE))/100</f>
        <v>9.1843711193885E-2</v>
      </c>
      <c r="U135" s="96">
        <f>(VLOOKUP($A134,'ADR Raw Data'!$B$6:$BE$49,'ADR Raw Data'!BC$1,FALSE))/100</f>
        <v>8.8707705139733403E-2</v>
      </c>
      <c r="V135" s="98">
        <f>(VLOOKUP($A134,'ADR Raw Data'!$B$6:$BE$49,'ADR Raw Data'!BE$1,FALSE))/100</f>
        <v>3.9880198138044595E-2</v>
      </c>
      <c r="X135" s="95">
        <f>(VLOOKUP($A134,'RevPAR Raw Data'!$B$6:$BE$49,'RevPAR Raw Data'!AT$1,FALSE))/100</f>
        <v>-4.2379566448497198E-2</v>
      </c>
      <c r="Y135" s="96">
        <f>(VLOOKUP($A134,'RevPAR Raw Data'!$B$6:$BE$49,'RevPAR Raw Data'!AU$1,FALSE))/100</f>
        <v>2.8051021119997598E-2</v>
      </c>
      <c r="Z135" s="96">
        <f>(VLOOKUP($A134,'RevPAR Raw Data'!$B$6:$BE$49,'RevPAR Raw Data'!AV$1,FALSE))/100</f>
        <v>4.2623457477388597E-2</v>
      </c>
      <c r="AA135" s="96">
        <f>(VLOOKUP($A134,'RevPAR Raw Data'!$B$6:$BE$49,'RevPAR Raw Data'!AW$1,FALSE))/100</f>
        <v>3.17027005773695E-2</v>
      </c>
      <c r="AB135" s="96">
        <f>(VLOOKUP($A134,'RevPAR Raw Data'!$B$6:$BE$49,'RevPAR Raw Data'!AX$1,FALSE))/100</f>
        <v>0.30985303437065304</v>
      </c>
      <c r="AC135" s="96">
        <f>(VLOOKUP($A134,'RevPAR Raw Data'!$B$6:$BE$49,'RevPAR Raw Data'!AY$1,FALSE))/100</f>
        <v>7.8721074689169501E-2</v>
      </c>
      <c r="AD135" s="97">
        <f>(VLOOKUP($A134,'RevPAR Raw Data'!$B$6:$BE$49,'RevPAR Raw Data'!BA$1,FALSE))/100</f>
        <v>0.23039783540504699</v>
      </c>
      <c r="AE135" s="97">
        <f>(VLOOKUP($A134,'RevPAR Raw Data'!$B$6:$BE$49,'RevPAR Raw Data'!BB$1,FALSE))/100</f>
        <v>0.24820513246890802</v>
      </c>
      <c r="AF135" s="96">
        <f>(VLOOKUP($A134,'RevPAR Raw Data'!$B$6:$BE$49,'RevPAR Raw Data'!BC$1,FALSE))/100</f>
        <v>0.239475357397998</v>
      </c>
      <c r="AG135" s="98">
        <f>(VLOOKUP($A134,'RevPAR Raw Data'!$B$6:$BE$49,'RevPAR Raw Data'!BE$1,FALSE))/100</f>
        <v>0.138054977580818</v>
      </c>
    </row>
    <row r="136" spans="1:33" ht="14.25" customHeight="1" x14ac:dyDescent="0.25">
      <c r="A136" s="203" t="s">
        <v>118</v>
      </c>
      <c r="B136" s="204"/>
      <c r="C136" s="204"/>
      <c r="D136" s="204"/>
      <c r="E136" s="204"/>
      <c r="F136" s="204"/>
      <c r="G136" s="204"/>
      <c r="H136" s="204"/>
      <c r="I136" s="204"/>
      <c r="J136" s="204"/>
      <c r="K136" s="204"/>
      <c r="M136" s="149"/>
      <c r="N136" s="149"/>
      <c r="O136" s="149"/>
      <c r="P136" s="149"/>
      <c r="Q136" s="149"/>
      <c r="R136" s="148"/>
      <c r="S136" s="149"/>
      <c r="T136" s="149"/>
      <c r="U136" s="149"/>
      <c r="V136" s="149"/>
      <c r="W136" s="149"/>
      <c r="X136" s="149"/>
      <c r="Y136" s="149"/>
      <c r="Z136" s="149"/>
      <c r="AA136" s="149"/>
      <c r="AB136" s="148"/>
      <c r="AC136" s="149"/>
      <c r="AD136" s="149"/>
      <c r="AE136" s="149"/>
      <c r="AF136" s="149"/>
      <c r="AG136" s="152"/>
    </row>
    <row r="137" spans="1:33" ht="16.5" customHeight="1" x14ac:dyDescent="0.25">
      <c r="A137" s="203"/>
      <c r="B137" s="204"/>
      <c r="C137" s="204"/>
      <c r="D137" s="204"/>
      <c r="E137" s="204"/>
      <c r="F137" s="204"/>
      <c r="G137" s="204"/>
      <c r="H137" s="204"/>
      <c r="I137" s="204"/>
      <c r="J137" s="204"/>
      <c r="K137" s="204"/>
      <c r="M137" s="149"/>
      <c r="N137" s="149"/>
      <c r="O137" s="149"/>
      <c r="P137" s="149"/>
      <c r="Q137" s="149"/>
      <c r="R137" s="148"/>
      <c r="S137" s="149"/>
      <c r="T137" s="149"/>
      <c r="U137" s="149"/>
      <c r="V137" s="149"/>
      <c r="W137" s="149"/>
      <c r="X137" s="149"/>
      <c r="Y137" s="149"/>
      <c r="Z137" s="149"/>
      <c r="AA137" s="149"/>
      <c r="AB137" s="148"/>
      <c r="AC137" s="149"/>
      <c r="AD137" s="149"/>
      <c r="AE137" s="149"/>
      <c r="AF137" s="149"/>
      <c r="AG137" s="152"/>
    </row>
    <row r="138" spans="1:33" ht="16" thickBot="1" x14ac:dyDescent="0.3">
      <c r="A138" s="205"/>
      <c r="B138" s="206"/>
      <c r="C138" s="206"/>
      <c r="D138" s="206"/>
      <c r="E138" s="206"/>
      <c r="F138" s="206"/>
      <c r="G138" s="206"/>
      <c r="H138" s="206"/>
      <c r="I138" s="206"/>
      <c r="J138" s="206"/>
      <c r="K138" s="206"/>
      <c r="L138" s="145"/>
      <c r="M138" s="150"/>
      <c r="N138" s="150"/>
      <c r="O138" s="150"/>
      <c r="P138" s="150"/>
      <c r="Q138" s="150"/>
      <c r="R138" s="151"/>
      <c r="S138" s="150"/>
      <c r="T138" s="150"/>
      <c r="U138" s="150"/>
      <c r="V138" s="150"/>
      <c r="W138" s="150"/>
      <c r="X138" s="150"/>
      <c r="Y138" s="150"/>
      <c r="Z138" s="150"/>
      <c r="AA138" s="150"/>
      <c r="AB138" s="151"/>
      <c r="AC138" s="150"/>
      <c r="AD138" s="150"/>
      <c r="AE138" s="150"/>
      <c r="AF138" s="150"/>
      <c r="AG138" s="153"/>
    </row>
  </sheetData>
  <sheetProtection algorithmName="SHA-512" hashValue="kdzTpmf0Vozxy87xJ4x2/e+r8ZutcCqAGGDXPO7ufiIyEXPruliE0sLs+MsfqUZq4OFsxzA9FUXh7qdwytxE2A==" saltValue="/MGz2OWfS/73D7ZeU8YUPA==" spinCount="100000" sheet="1" formatColumns="0" formatRows="0"/>
  <mergeCells count="14">
    <mergeCell ref="A136:K138"/>
    <mergeCell ref="R2:R3"/>
    <mergeCell ref="U2:U3"/>
    <mergeCell ref="V2:V3"/>
    <mergeCell ref="AG2:AG3"/>
    <mergeCell ref="A1:A3"/>
    <mergeCell ref="AC2:AC3"/>
    <mergeCell ref="AF2:AF3"/>
    <mergeCell ref="B1:K1"/>
    <mergeCell ref="M1:V1"/>
    <mergeCell ref="X1:AG1"/>
    <mergeCell ref="G2:G3"/>
    <mergeCell ref="J2:J3"/>
    <mergeCell ref="K2:K3"/>
  </mergeCells>
  <pageMargins left="0.25" right="0.25" top="0.75" bottom="0.75" header="0.3" footer="0.3"/>
  <pageSetup scale="37" orientation="landscape" r:id="rId1"/>
  <rowBreaks count="1" manualBreakCount="1">
    <brk id="57" max="3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
    <tabColor theme="5" tint="-0.249977111117893"/>
    <outlinePr summaryBelow="0" summaryRight="0"/>
    <pageSetUpPr autoPageBreaks="0" fitToPage="1"/>
  </sheetPr>
  <dimension ref="A1:AX58"/>
  <sheetViews>
    <sheetView showGridLines="0" zoomScaleNormal="100" zoomScaleSheetLayoutView="100" workbookViewId="0">
      <selection activeCell="O19" sqref="O19:R19"/>
    </sheetView>
  </sheetViews>
  <sheetFormatPr defaultRowHeight="12.5" x14ac:dyDescent="0.25"/>
  <cols>
    <col min="1" max="1" width="1.7265625" customWidth="1"/>
    <col min="2" max="3" width="8.7265625" customWidth="1"/>
    <col min="4" max="4" width="5.7265625" customWidth="1"/>
    <col min="5" max="5" width="6" customWidth="1"/>
    <col min="6" max="6" width="5.453125" customWidth="1"/>
    <col min="7" max="7" width="6.1796875" customWidth="1"/>
    <col min="8" max="8" width="5.54296875" customWidth="1"/>
    <col min="9" max="9" width="4.1796875" customWidth="1"/>
    <col min="10" max="10" width="4.81640625" customWidth="1"/>
    <col min="11" max="12" width="4.7265625" customWidth="1"/>
    <col min="13" max="13" width="6.7265625" customWidth="1"/>
    <col min="14" max="14" width="4.7265625" customWidth="1"/>
    <col min="16" max="16" width="5.7265625" customWidth="1"/>
    <col min="17" max="17" width="6" customWidth="1"/>
    <col min="18" max="18" width="5.453125" customWidth="1"/>
    <col min="19" max="19" width="6.1796875" customWidth="1"/>
    <col min="20" max="20" width="5.54296875" customWidth="1"/>
    <col min="21" max="21" width="4.1796875" customWidth="1"/>
    <col min="22" max="22" width="4.81640625" customWidth="1"/>
    <col min="23" max="23" width="8.7265625" customWidth="1"/>
    <col min="24" max="24" width="4.7265625" customWidth="1"/>
    <col min="257" max="257" width="1.7265625" customWidth="1"/>
    <col min="258" max="259" width="8.7265625" customWidth="1"/>
    <col min="260" max="260" width="5.7265625" customWidth="1"/>
    <col min="261" max="261" width="6" customWidth="1"/>
    <col min="262" max="262" width="5.453125" customWidth="1"/>
    <col min="263" max="263" width="6.1796875" customWidth="1"/>
    <col min="264" max="264" width="5.54296875" customWidth="1"/>
    <col min="265" max="265" width="4.1796875" customWidth="1"/>
    <col min="266" max="266" width="4.81640625" customWidth="1"/>
    <col min="267" max="268" width="4.7265625" customWidth="1"/>
    <col min="269" max="269" width="6.7265625" customWidth="1"/>
    <col min="270" max="270" width="4.7265625" customWidth="1"/>
    <col min="272" max="272" width="5.7265625" customWidth="1"/>
    <col min="273" max="273" width="6" customWidth="1"/>
    <col min="274" max="274" width="5.453125" customWidth="1"/>
    <col min="275" max="275" width="6.1796875" customWidth="1"/>
    <col min="276" max="276" width="5.54296875" customWidth="1"/>
    <col min="277" max="277" width="4.1796875" customWidth="1"/>
    <col min="278" max="278" width="4.81640625" customWidth="1"/>
    <col min="279" max="279" width="8.7265625" customWidth="1"/>
    <col min="280" max="280" width="4.7265625" customWidth="1"/>
    <col min="513" max="513" width="1.7265625" customWidth="1"/>
    <col min="514" max="515" width="8.7265625" customWidth="1"/>
    <col min="516" max="516" width="5.7265625" customWidth="1"/>
    <col min="517" max="517" width="6" customWidth="1"/>
    <col min="518" max="518" width="5.453125" customWidth="1"/>
    <col min="519" max="519" width="6.1796875" customWidth="1"/>
    <col min="520" max="520" width="5.54296875" customWidth="1"/>
    <col min="521" max="521" width="4.1796875" customWidth="1"/>
    <col min="522" max="522" width="4.81640625" customWidth="1"/>
    <col min="523" max="524" width="4.7265625" customWidth="1"/>
    <col min="525" max="525" width="6.7265625" customWidth="1"/>
    <col min="526" max="526" width="4.7265625" customWidth="1"/>
    <col min="528" max="528" width="5.7265625" customWidth="1"/>
    <col min="529" max="529" width="6" customWidth="1"/>
    <col min="530" max="530" width="5.453125" customWidth="1"/>
    <col min="531" max="531" width="6.1796875" customWidth="1"/>
    <col min="532" max="532" width="5.54296875" customWidth="1"/>
    <col min="533" max="533" width="4.1796875" customWidth="1"/>
    <col min="534" max="534" width="4.81640625" customWidth="1"/>
    <col min="535" max="535" width="8.7265625" customWidth="1"/>
    <col min="536" max="536" width="4.7265625" customWidth="1"/>
    <col min="769" max="769" width="1.7265625" customWidth="1"/>
    <col min="770" max="771" width="8.7265625" customWidth="1"/>
    <col min="772" max="772" width="5.7265625" customWidth="1"/>
    <col min="773" max="773" width="6" customWidth="1"/>
    <col min="774" max="774" width="5.453125" customWidth="1"/>
    <col min="775" max="775" width="6.1796875" customWidth="1"/>
    <col min="776" max="776" width="5.54296875" customWidth="1"/>
    <col min="777" max="777" width="4.1796875" customWidth="1"/>
    <col min="778" max="778" width="4.81640625" customWidth="1"/>
    <col min="779" max="780" width="4.7265625" customWidth="1"/>
    <col min="781" max="781" width="6.7265625" customWidth="1"/>
    <col min="782" max="782" width="4.7265625" customWidth="1"/>
    <col min="784" max="784" width="5.7265625" customWidth="1"/>
    <col min="785" max="785" width="6" customWidth="1"/>
    <col min="786" max="786" width="5.453125" customWidth="1"/>
    <col min="787" max="787" width="6.1796875" customWidth="1"/>
    <col min="788" max="788" width="5.54296875" customWidth="1"/>
    <col min="789" max="789" width="4.1796875" customWidth="1"/>
    <col min="790" max="790" width="4.81640625" customWidth="1"/>
    <col min="791" max="791" width="8.7265625" customWidth="1"/>
    <col min="792" max="792" width="4.7265625" customWidth="1"/>
    <col min="1025" max="1025" width="1.7265625" customWidth="1"/>
    <col min="1026" max="1027" width="8.7265625" customWidth="1"/>
    <col min="1028" max="1028" width="5.7265625" customWidth="1"/>
    <col min="1029" max="1029" width="6" customWidth="1"/>
    <col min="1030" max="1030" width="5.453125" customWidth="1"/>
    <col min="1031" max="1031" width="6.1796875" customWidth="1"/>
    <col min="1032" max="1032" width="5.54296875" customWidth="1"/>
    <col min="1033" max="1033" width="4.1796875" customWidth="1"/>
    <col min="1034" max="1034" width="4.81640625" customWidth="1"/>
    <col min="1035" max="1036" width="4.7265625" customWidth="1"/>
    <col min="1037" max="1037" width="6.7265625" customWidth="1"/>
    <col min="1038" max="1038" width="4.7265625" customWidth="1"/>
    <col min="1040" max="1040" width="5.7265625" customWidth="1"/>
    <col min="1041" max="1041" width="6" customWidth="1"/>
    <col min="1042" max="1042" width="5.453125" customWidth="1"/>
    <col min="1043" max="1043" width="6.1796875" customWidth="1"/>
    <col min="1044" max="1044" width="5.54296875" customWidth="1"/>
    <col min="1045" max="1045" width="4.1796875" customWidth="1"/>
    <col min="1046" max="1046" width="4.81640625" customWidth="1"/>
    <col min="1047" max="1047" width="8.7265625" customWidth="1"/>
    <col min="1048" max="1048" width="4.7265625" customWidth="1"/>
    <col min="1281" max="1281" width="1.7265625" customWidth="1"/>
    <col min="1282" max="1283" width="8.7265625" customWidth="1"/>
    <col min="1284" max="1284" width="5.7265625" customWidth="1"/>
    <col min="1285" max="1285" width="6" customWidth="1"/>
    <col min="1286" max="1286" width="5.453125" customWidth="1"/>
    <col min="1287" max="1287" width="6.1796875" customWidth="1"/>
    <col min="1288" max="1288" width="5.54296875" customWidth="1"/>
    <col min="1289" max="1289" width="4.1796875" customWidth="1"/>
    <col min="1290" max="1290" width="4.81640625" customWidth="1"/>
    <col min="1291" max="1292" width="4.7265625" customWidth="1"/>
    <col min="1293" max="1293" width="6.7265625" customWidth="1"/>
    <col min="1294" max="1294" width="4.7265625" customWidth="1"/>
    <col min="1296" max="1296" width="5.7265625" customWidth="1"/>
    <col min="1297" max="1297" width="6" customWidth="1"/>
    <col min="1298" max="1298" width="5.453125" customWidth="1"/>
    <col min="1299" max="1299" width="6.1796875" customWidth="1"/>
    <col min="1300" max="1300" width="5.54296875" customWidth="1"/>
    <col min="1301" max="1301" width="4.1796875" customWidth="1"/>
    <col min="1302" max="1302" width="4.81640625" customWidth="1"/>
    <col min="1303" max="1303" width="8.7265625" customWidth="1"/>
    <col min="1304" max="1304" width="4.7265625" customWidth="1"/>
    <col min="1537" max="1537" width="1.7265625" customWidth="1"/>
    <col min="1538" max="1539" width="8.7265625" customWidth="1"/>
    <col min="1540" max="1540" width="5.7265625" customWidth="1"/>
    <col min="1541" max="1541" width="6" customWidth="1"/>
    <col min="1542" max="1542" width="5.453125" customWidth="1"/>
    <col min="1543" max="1543" width="6.1796875" customWidth="1"/>
    <col min="1544" max="1544" width="5.54296875" customWidth="1"/>
    <col min="1545" max="1545" width="4.1796875" customWidth="1"/>
    <col min="1546" max="1546" width="4.81640625" customWidth="1"/>
    <col min="1547" max="1548" width="4.7265625" customWidth="1"/>
    <col min="1549" max="1549" width="6.7265625" customWidth="1"/>
    <col min="1550" max="1550" width="4.7265625" customWidth="1"/>
    <col min="1552" max="1552" width="5.7265625" customWidth="1"/>
    <col min="1553" max="1553" width="6" customWidth="1"/>
    <col min="1554" max="1554" width="5.453125" customWidth="1"/>
    <col min="1555" max="1555" width="6.1796875" customWidth="1"/>
    <col min="1556" max="1556" width="5.54296875" customWidth="1"/>
    <col min="1557" max="1557" width="4.1796875" customWidth="1"/>
    <col min="1558" max="1558" width="4.81640625" customWidth="1"/>
    <col min="1559" max="1559" width="8.7265625" customWidth="1"/>
    <col min="1560" max="1560" width="4.7265625" customWidth="1"/>
    <col min="1793" max="1793" width="1.7265625" customWidth="1"/>
    <col min="1794" max="1795" width="8.7265625" customWidth="1"/>
    <col min="1796" max="1796" width="5.7265625" customWidth="1"/>
    <col min="1797" max="1797" width="6" customWidth="1"/>
    <col min="1798" max="1798" width="5.453125" customWidth="1"/>
    <col min="1799" max="1799" width="6.1796875" customWidth="1"/>
    <col min="1800" max="1800" width="5.54296875" customWidth="1"/>
    <col min="1801" max="1801" width="4.1796875" customWidth="1"/>
    <col min="1802" max="1802" width="4.81640625" customWidth="1"/>
    <col min="1803" max="1804" width="4.7265625" customWidth="1"/>
    <col min="1805" max="1805" width="6.7265625" customWidth="1"/>
    <col min="1806" max="1806" width="4.7265625" customWidth="1"/>
    <col min="1808" max="1808" width="5.7265625" customWidth="1"/>
    <col min="1809" max="1809" width="6" customWidth="1"/>
    <col min="1810" max="1810" width="5.453125" customWidth="1"/>
    <col min="1811" max="1811" width="6.1796875" customWidth="1"/>
    <col min="1812" max="1812" width="5.54296875" customWidth="1"/>
    <col min="1813" max="1813" width="4.1796875" customWidth="1"/>
    <col min="1814" max="1814" width="4.81640625" customWidth="1"/>
    <col min="1815" max="1815" width="8.7265625" customWidth="1"/>
    <col min="1816" max="1816" width="4.7265625" customWidth="1"/>
    <col min="2049" max="2049" width="1.7265625" customWidth="1"/>
    <col min="2050" max="2051" width="8.7265625" customWidth="1"/>
    <col min="2052" max="2052" width="5.7265625" customWidth="1"/>
    <col min="2053" max="2053" width="6" customWidth="1"/>
    <col min="2054" max="2054" width="5.453125" customWidth="1"/>
    <col min="2055" max="2055" width="6.1796875" customWidth="1"/>
    <col min="2056" max="2056" width="5.54296875" customWidth="1"/>
    <col min="2057" max="2057" width="4.1796875" customWidth="1"/>
    <col min="2058" max="2058" width="4.81640625" customWidth="1"/>
    <col min="2059" max="2060" width="4.7265625" customWidth="1"/>
    <col min="2061" max="2061" width="6.7265625" customWidth="1"/>
    <col min="2062" max="2062" width="4.7265625" customWidth="1"/>
    <col min="2064" max="2064" width="5.7265625" customWidth="1"/>
    <col min="2065" max="2065" width="6" customWidth="1"/>
    <col min="2066" max="2066" width="5.453125" customWidth="1"/>
    <col min="2067" max="2067" width="6.1796875" customWidth="1"/>
    <col min="2068" max="2068" width="5.54296875" customWidth="1"/>
    <col min="2069" max="2069" width="4.1796875" customWidth="1"/>
    <col min="2070" max="2070" width="4.81640625" customWidth="1"/>
    <col min="2071" max="2071" width="8.7265625" customWidth="1"/>
    <col min="2072" max="2072" width="4.7265625" customWidth="1"/>
    <col min="2305" max="2305" width="1.7265625" customWidth="1"/>
    <col min="2306" max="2307" width="8.7265625" customWidth="1"/>
    <col min="2308" max="2308" width="5.7265625" customWidth="1"/>
    <col min="2309" max="2309" width="6" customWidth="1"/>
    <col min="2310" max="2310" width="5.453125" customWidth="1"/>
    <col min="2311" max="2311" width="6.1796875" customWidth="1"/>
    <col min="2312" max="2312" width="5.54296875" customWidth="1"/>
    <col min="2313" max="2313" width="4.1796875" customWidth="1"/>
    <col min="2314" max="2314" width="4.81640625" customWidth="1"/>
    <col min="2315" max="2316" width="4.7265625" customWidth="1"/>
    <col min="2317" max="2317" width="6.7265625" customWidth="1"/>
    <col min="2318" max="2318" width="4.7265625" customWidth="1"/>
    <col min="2320" max="2320" width="5.7265625" customWidth="1"/>
    <col min="2321" max="2321" width="6" customWidth="1"/>
    <col min="2322" max="2322" width="5.453125" customWidth="1"/>
    <col min="2323" max="2323" width="6.1796875" customWidth="1"/>
    <col min="2324" max="2324" width="5.54296875" customWidth="1"/>
    <col min="2325" max="2325" width="4.1796875" customWidth="1"/>
    <col min="2326" max="2326" width="4.81640625" customWidth="1"/>
    <col min="2327" max="2327" width="8.7265625" customWidth="1"/>
    <col min="2328" max="2328" width="4.7265625" customWidth="1"/>
    <col min="2561" max="2561" width="1.7265625" customWidth="1"/>
    <col min="2562" max="2563" width="8.7265625" customWidth="1"/>
    <col min="2564" max="2564" width="5.7265625" customWidth="1"/>
    <col min="2565" max="2565" width="6" customWidth="1"/>
    <col min="2566" max="2566" width="5.453125" customWidth="1"/>
    <col min="2567" max="2567" width="6.1796875" customWidth="1"/>
    <col min="2568" max="2568" width="5.54296875" customWidth="1"/>
    <col min="2569" max="2569" width="4.1796875" customWidth="1"/>
    <col min="2570" max="2570" width="4.81640625" customWidth="1"/>
    <col min="2571" max="2572" width="4.7265625" customWidth="1"/>
    <col min="2573" max="2573" width="6.7265625" customWidth="1"/>
    <col min="2574" max="2574" width="4.7265625" customWidth="1"/>
    <col min="2576" max="2576" width="5.7265625" customWidth="1"/>
    <col min="2577" max="2577" width="6" customWidth="1"/>
    <col min="2578" max="2578" width="5.453125" customWidth="1"/>
    <col min="2579" max="2579" width="6.1796875" customWidth="1"/>
    <col min="2580" max="2580" width="5.54296875" customWidth="1"/>
    <col min="2581" max="2581" width="4.1796875" customWidth="1"/>
    <col min="2582" max="2582" width="4.81640625" customWidth="1"/>
    <col min="2583" max="2583" width="8.7265625" customWidth="1"/>
    <col min="2584" max="2584" width="4.7265625" customWidth="1"/>
    <col min="2817" max="2817" width="1.7265625" customWidth="1"/>
    <col min="2818" max="2819" width="8.7265625" customWidth="1"/>
    <col min="2820" max="2820" width="5.7265625" customWidth="1"/>
    <col min="2821" max="2821" width="6" customWidth="1"/>
    <col min="2822" max="2822" width="5.453125" customWidth="1"/>
    <col min="2823" max="2823" width="6.1796875" customWidth="1"/>
    <col min="2824" max="2824" width="5.54296875" customWidth="1"/>
    <col min="2825" max="2825" width="4.1796875" customWidth="1"/>
    <col min="2826" max="2826" width="4.81640625" customWidth="1"/>
    <col min="2827" max="2828" width="4.7265625" customWidth="1"/>
    <col min="2829" max="2829" width="6.7265625" customWidth="1"/>
    <col min="2830" max="2830" width="4.7265625" customWidth="1"/>
    <col min="2832" max="2832" width="5.7265625" customWidth="1"/>
    <col min="2833" max="2833" width="6" customWidth="1"/>
    <col min="2834" max="2834" width="5.453125" customWidth="1"/>
    <col min="2835" max="2835" width="6.1796875" customWidth="1"/>
    <col min="2836" max="2836" width="5.54296875" customWidth="1"/>
    <col min="2837" max="2837" width="4.1796875" customWidth="1"/>
    <col min="2838" max="2838" width="4.81640625" customWidth="1"/>
    <col min="2839" max="2839" width="8.7265625" customWidth="1"/>
    <col min="2840" max="2840" width="4.7265625" customWidth="1"/>
    <col min="3073" max="3073" width="1.7265625" customWidth="1"/>
    <col min="3074" max="3075" width="8.7265625" customWidth="1"/>
    <col min="3076" max="3076" width="5.7265625" customWidth="1"/>
    <col min="3077" max="3077" width="6" customWidth="1"/>
    <col min="3078" max="3078" width="5.453125" customWidth="1"/>
    <col min="3079" max="3079" width="6.1796875" customWidth="1"/>
    <col min="3080" max="3080" width="5.54296875" customWidth="1"/>
    <col min="3081" max="3081" width="4.1796875" customWidth="1"/>
    <col min="3082" max="3082" width="4.81640625" customWidth="1"/>
    <col min="3083" max="3084" width="4.7265625" customWidth="1"/>
    <col min="3085" max="3085" width="6.7265625" customWidth="1"/>
    <col min="3086" max="3086" width="4.7265625" customWidth="1"/>
    <col min="3088" max="3088" width="5.7265625" customWidth="1"/>
    <col min="3089" max="3089" width="6" customWidth="1"/>
    <col min="3090" max="3090" width="5.453125" customWidth="1"/>
    <col min="3091" max="3091" width="6.1796875" customWidth="1"/>
    <col min="3092" max="3092" width="5.54296875" customWidth="1"/>
    <col min="3093" max="3093" width="4.1796875" customWidth="1"/>
    <col min="3094" max="3094" width="4.81640625" customWidth="1"/>
    <col min="3095" max="3095" width="8.7265625" customWidth="1"/>
    <col min="3096" max="3096" width="4.7265625" customWidth="1"/>
    <col min="3329" max="3329" width="1.7265625" customWidth="1"/>
    <col min="3330" max="3331" width="8.7265625" customWidth="1"/>
    <col min="3332" max="3332" width="5.7265625" customWidth="1"/>
    <col min="3333" max="3333" width="6" customWidth="1"/>
    <col min="3334" max="3334" width="5.453125" customWidth="1"/>
    <col min="3335" max="3335" width="6.1796875" customWidth="1"/>
    <col min="3336" max="3336" width="5.54296875" customWidth="1"/>
    <col min="3337" max="3337" width="4.1796875" customWidth="1"/>
    <col min="3338" max="3338" width="4.81640625" customWidth="1"/>
    <col min="3339" max="3340" width="4.7265625" customWidth="1"/>
    <col min="3341" max="3341" width="6.7265625" customWidth="1"/>
    <col min="3342" max="3342" width="4.7265625" customWidth="1"/>
    <col min="3344" max="3344" width="5.7265625" customWidth="1"/>
    <col min="3345" max="3345" width="6" customWidth="1"/>
    <col min="3346" max="3346" width="5.453125" customWidth="1"/>
    <col min="3347" max="3347" width="6.1796875" customWidth="1"/>
    <col min="3348" max="3348" width="5.54296875" customWidth="1"/>
    <col min="3349" max="3349" width="4.1796875" customWidth="1"/>
    <col min="3350" max="3350" width="4.81640625" customWidth="1"/>
    <col min="3351" max="3351" width="8.7265625" customWidth="1"/>
    <col min="3352" max="3352" width="4.7265625" customWidth="1"/>
    <col min="3585" max="3585" width="1.7265625" customWidth="1"/>
    <col min="3586" max="3587" width="8.7265625" customWidth="1"/>
    <col min="3588" max="3588" width="5.7265625" customWidth="1"/>
    <col min="3589" max="3589" width="6" customWidth="1"/>
    <col min="3590" max="3590" width="5.453125" customWidth="1"/>
    <col min="3591" max="3591" width="6.1796875" customWidth="1"/>
    <col min="3592" max="3592" width="5.54296875" customWidth="1"/>
    <col min="3593" max="3593" width="4.1796875" customWidth="1"/>
    <col min="3594" max="3594" width="4.81640625" customWidth="1"/>
    <col min="3595" max="3596" width="4.7265625" customWidth="1"/>
    <col min="3597" max="3597" width="6.7265625" customWidth="1"/>
    <col min="3598" max="3598" width="4.7265625" customWidth="1"/>
    <col min="3600" max="3600" width="5.7265625" customWidth="1"/>
    <col min="3601" max="3601" width="6" customWidth="1"/>
    <col min="3602" max="3602" width="5.453125" customWidth="1"/>
    <col min="3603" max="3603" width="6.1796875" customWidth="1"/>
    <col min="3604" max="3604" width="5.54296875" customWidth="1"/>
    <col min="3605" max="3605" width="4.1796875" customWidth="1"/>
    <col min="3606" max="3606" width="4.81640625" customWidth="1"/>
    <col min="3607" max="3607" width="8.7265625" customWidth="1"/>
    <col min="3608" max="3608" width="4.7265625" customWidth="1"/>
    <col min="3841" max="3841" width="1.7265625" customWidth="1"/>
    <col min="3842" max="3843" width="8.7265625" customWidth="1"/>
    <col min="3844" max="3844" width="5.7265625" customWidth="1"/>
    <col min="3845" max="3845" width="6" customWidth="1"/>
    <col min="3846" max="3846" width="5.453125" customWidth="1"/>
    <col min="3847" max="3847" width="6.1796875" customWidth="1"/>
    <col min="3848" max="3848" width="5.54296875" customWidth="1"/>
    <col min="3849" max="3849" width="4.1796875" customWidth="1"/>
    <col min="3850" max="3850" width="4.81640625" customWidth="1"/>
    <col min="3851" max="3852" width="4.7265625" customWidth="1"/>
    <col min="3853" max="3853" width="6.7265625" customWidth="1"/>
    <col min="3854" max="3854" width="4.7265625" customWidth="1"/>
    <col min="3856" max="3856" width="5.7265625" customWidth="1"/>
    <col min="3857" max="3857" width="6" customWidth="1"/>
    <col min="3858" max="3858" width="5.453125" customWidth="1"/>
    <col min="3859" max="3859" width="6.1796875" customWidth="1"/>
    <col min="3860" max="3860" width="5.54296875" customWidth="1"/>
    <col min="3861" max="3861" width="4.1796875" customWidth="1"/>
    <col min="3862" max="3862" width="4.81640625" customWidth="1"/>
    <col min="3863" max="3863" width="8.7265625" customWidth="1"/>
    <col min="3864" max="3864" width="4.7265625" customWidth="1"/>
    <col min="4097" max="4097" width="1.7265625" customWidth="1"/>
    <col min="4098" max="4099" width="8.7265625" customWidth="1"/>
    <col min="4100" max="4100" width="5.7265625" customWidth="1"/>
    <col min="4101" max="4101" width="6" customWidth="1"/>
    <col min="4102" max="4102" width="5.453125" customWidth="1"/>
    <col min="4103" max="4103" width="6.1796875" customWidth="1"/>
    <col min="4104" max="4104" width="5.54296875" customWidth="1"/>
    <col min="4105" max="4105" width="4.1796875" customWidth="1"/>
    <col min="4106" max="4106" width="4.81640625" customWidth="1"/>
    <col min="4107" max="4108" width="4.7265625" customWidth="1"/>
    <col min="4109" max="4109" width="6.7265625" customWidth="1"/>
    <col min="4110" max="4110" width="4.7265625" customWidth="1"/>
    <col min="4112" max="4112" width="5.7265625" customWidth="1"/>
    <col min="4113" max="4113" width="6" customWidth="1"/>
    <col min="4114" max="4114" width="5.453125" customWidth="1"/>
    <col min="4115" max="4115" width="6.1796875" customWidth="1"/>
    <col min="4116" max="4116" width="5.54296875" customWidth="1"/>
    <col min="4117" max="4117" width="4.1796875" customWidth="1"/>
    <col min="4118" max="4118" width="4.81640625" customWidth="1"/>
    <col min="4119" max="4119" width="8.7265625" customWidth="1"/>
    <col min="4120" max="4120" width="4.7265625" customWidth="1"/>
    <col min="4353" max="4353" width="1.7265625" customWidth="1"/>
    <col min="4354" max="4355" width="8.7265625" customWidth="1"/>
    <col min="4356" max="4356" width="5.7265625" customWidth="1"/>
    <col min="4357" max="4357" width="6" customWidth="1"/>
    <col min="4358" max="4358" width="5.453125" customWidth="1"/>
    <col min="4359" max="4359" width="6.1796875" customWidth="1"/>
    <col min="4360" max="4360" width="5.54296875" customWidth="1"/>
    <col min="4361" max="4361" width="4.1796875" customWidth="1"/>
    <col min="4362" max="4362" width="4.81640625" customWidth="1"/>
    <col min="4363" max="4364" width="4.7265625" customWidth="1"/>
    <col min="4365" max="4365" width="6.7265625" customWidth="1"/>
    <col min="4366" max="4366" width="4.7265625" customWidth="1"/>
    <col min="4368" max="4368" width="5.7265625" customWidth="1"/>
    <col min="4369" max="4369" width="6" customWidth="1"/>
    <col min="4370" max="4370" width="5.453125" customWidth="1"/>
    <col min="4371" max="4371" width="6.1796875" customWidth="1"/>
    <col min="4372" max="4372" width="5.54296875" customWidth="1"/>
    <col min="4373" max="4373" width="4.1796875" customWidth="1"/>
    <col min="4374" max="4374" width="4.81640625" customWidth="1"/>
    <col min="4375" max="4375" width="8.7265625" customWidth="1"/>
    <col min="4376" max="4376" width="4.7265625" customWidth="1"/>
    <col min="4609" max="4609" width="1.7265625" customWidth="1"/>
    <col min="4610" max="4611" width="8.7265625" customWidth="1"/>
    <col min="4612" max="4612" width="5.7265625" customWidth="1"/>
    <col min="4613" max="4613" width="6" customWidth="1"/>
    <col min="4614" max="4614" width="5.453125" customWidth="1"/>
    <col min="4615" max="4615" width="6.1796875" customWidth="1"/>
    <col min="4616" max="4616" width="5.54296875" customWidth="1"/>
    <col min="4617" max="4617" width="4.1796875" customWidth="1"/>
    <col min="4618" max="4618" width="4.81640625" customWidth="1"/>
    <col min="4619" max="4620" width="4.7265625" customWidth="1"/>
    <col min="4621" max="4621" width="6.7265625" customWidth="1"/>
    <col min="4622" max="4622" width="4.7265625" customWidth="1"/>
    <col min="4624" max="4624" width="5.7265625" customWidth="1"/>
    <col min="4625" max="4625" width="6" customWidth="1"/>
    <col min="4626" max="4626" width="5.453125" customWidth="1"/>
    <col min="4627" max="4627" width="6.1796875" customWidth="1"/>
    <col min="4628" max="4628" width="5.54296875" customWidth="1"/>
    <col min="4629" max="4629" width="4.1796875" customWidth="1"/>
    <col min="4630" max="4630" width="4.81640625" customWidth="1"/>
    <col min="4631" max="4631" width="8.7265625" customWidth="1"/>
    <col min="4632" max="4632" width="4.7265625" customWidth="1"/>
    <col min="4865" max="4865" width="1.7265625" customWidth="1"/>
    <col min="4866" max="4867" width="8.7265625" customWidth="1"/>
    <col min="4868" max="4868" width="5.7265625" customWidth="1"/>
    <col min="4869" max="4869" width="6" customWidth="1"/>
    <col min="4870" max="4870" width="5.453125" customWidth="1"/>
    <col min="4871" max="4871" width="6.1796875" customWidth="1"/>
    <col min="4872" max="4872" width="5.54296875" customWidth="1"/>
    <col min="4873" max="4873" width="4.1796875" customWidth="1"/>
    <col min="4874" max="4874" width="4.81640625" customWidth="1"/>
    <col min="4875" max="4876" width="4.7265625" customWidth="1"/>
    <col min="4877" max="4877" width="6.7265625" customWidth="1"/>
    <col min="4878" max="4878" width="4.7265625" customWidth="1"/>
    <col min="4880" max="4880" width="5.7265625" customWidth="1"/>
    <col min="4881" max="4881" width="6" customWidth="1"/>
    <col min="4882" max="4882" width="5.453125" customWidth="1"/>
    <col min="4883" max="4883" width="6.1796875" customWidth="1"/>
    <col min="4884" max="4884" width="5.54296875" customWidth="1"/>
    <col min="4885" max="4885" width="4.1796875" customWidth="1"/>
    <col min="4886" max="4886" width="4.81640625" customWidth="1"/>
    <col min="4887" max="4887" width="8.7265625" customWidth="1"/>
    <col min="4888" max="4888" width="4.7265625" customWidth="1"/>
    <col min="5121" max="5121" width="1.7265625" customWidth="1"/>
    <col min="5122" max="5123" width="8.7265625" customWidth="1"/>
    <col min="5124" max="5124" width="5.7265625" customWidth="1"/>
    <col min="5125" max="5125" width="6" customWidth="1"/>
    <col min="5126" max="5126" width="5.453125" customWidth="1"/>
    <col min="5127" max="5127" width="6.1796875" customWidth="1"/>
    <col min="5128" max="5128" width="5.54296875" customWidth="1"/>
    <col min="5129" max="5129" width="4.1796875" customWidth="1"/>
    <col min="5130" max="5130" width="4.81640625" customWidth="1"/>
    <col min="5131" max="5132" width="4.7265625" customWidth="1"/>
    <col min="5133" max="5133" width="6.7265625" customWidth="1"/>
    <col min="5134" max="5134" width="4.7265625" customWidth="1"/>
    <col min="5136" max="5136" width="5.7265625" customWidth="1"/>
    <col min="5137" max="5137" width="6" customWidth="1"/>
    <col min="5138" max="5138" width="5.453125" customWidth="1"/>
    <col min="5139" max="5139" width="6.1796875" customWidth="1"/>
    <col min="5140" max="5140" width="5.54296875" customWidth="1"/>
    <col min="5141" max="5141" width="4.1796875" customWidth="1"/>
    <col min="5142" max="5142" width="4.81640625" customWidth="1"/>
    <col min="5143" max="5143" width="8.7265625" customWidth="1"/>
    <col min="5144" max="5144" width="4.7265625" customWidth="1"/>
    <col min="5377" max="5377" width="1.7265625" customWidth="1"/>
    <col min="5378" max="5379" width="8.7265625" customWidth="1"/>
    <col min="5380" max="5380" width="5.7265625" customWidth="1"/>
    <col min="5381" max="5381" width="6" customWidth="1"/>
    <col min="5382" max="5382" width="5.453125" customWidth="1"/>
    <col min="5383" max="5383" width="6.1796875" customWidth="1"/>
    <col min="5384" max="5384" width="5.54296875" customWidth="1"/>
    <col min="5385" max="5385" width="4.1796875" customWidth="1"/>
    <col min="5386" max="5386" width="4.81640625" customWidth="1"/>
    <col min="5387" max="5388" width="4.7265625" customWidth="1"/>
    <col min="5389" max="5389" width="6.7265625" customWidth="1"/>
    <col min="5390" max="5390" width="4.7265625" customWidth="1"/>
    <col min="5392" max="5392" width="5.7265625" customWidth="1"/>
    <col min="5393" max="5393" width="6" customWidth="1"/>
    <col min="5394" max="5394" width="5.453125" customWidth="1"/>
    <col min="5395" max="5395" width="6.1796875" customWidth="1"/>
    <col min="5396" max="5396" width="5.54296875" customWidth="1"/>
    <col min="5397" max="5397" width="4.1796875" customWidth="1"/>
    <col min="5398" max="5398" width="4.81640625" customWidth="1"/>
    <col min="5399" max="5399" width="8.7265625" customWidth="1"/>
    <col min="5400" max="5400" width="4.7265625" customWidth="1"/>
    <col min="5633" max="5633" width="1.7265625" customWidth="1"/>
    <col min="5634" max="5635" width="8.7265625" customWidth="1"/>
    <col min="5636" max="5636" width="5.7265625" customWidth="1"/>
    <col min="5637" max="5637" width="6" customWidth="1"/>
    <col min="5638" max="5638" width="5.453125" customWidth="1"/>
    <col min="5639" max="5639" width="6.1796875" customWidth="1"/>
    <col min="5640" max="5640" width="5.54296875" customWidth="1"/>
    <col min="5641" max="5641" width="4.1796875" customWidth="1"/>
    <col min="5642" max="5642" width="4.81640625" customWidth="1"/>
    <col min="5643" max="5644" width="4.7265625" customWidth="1"/>
    <col min="5645" max="5645" width="6.7265625" customWidth="1"/>
    <col min="5646" max="5646" width="4.7265625" customWidth="1"/>
    <col min="5648" max="5648" width="5.7265625" customWidth="1"/>
    <col min="5649" max="5649" width="6" customWidth="1"/>
    <col min="5650" max="5650" width="5.453125" customWidth="1"/>
    <col min="5651" max="5651" width="6.1796875" customWidth="1"/>
    <col min="5652" max="5652" width="5.54296875" customWidth="1"/>
    <col min="5653" max="5653" width="4.1796875" customWidth="1"/>
    <col min="5654" max="5654" width="4.81640625" customWidth="1"/>
    <col min="5655" max="5655" width="8.7265625" customWidth="1"/>
    <col min="5656" max="5656" width="4.7265625" customWidth="1"/>
    <col min="5889" max="5889" width="1.7265625" customWidth="1"/>
    <col min="5890" max="5891" width="8.7265625" customWidth="1"/>
    <col min="5892" max="5892" width="5.7265625" customWidth="1"/>
    <col min="5893" max="5893" width="6" customWidth="1"/>
    <col min="5894" max="5894" width="5.453125" customWidth="1"/>
    <col min="5895" max="5895" width="6.1796875" customWidth="1"/>
    <col min="5896" max="5896" width="5.54296875" customWidth="1"/>
    <col min="5897" max="5897" width="4.1796875" customWidth="1"/>
    <col min="5898" max="5898" width="4.81640625" customWidth="1"/>
    <col min="5899" max="5900" width="4.7265625" customWidth="1"/>
    <col min="5901" max="5901" width="6.7265625" customWidth="1"/>
    <col min="5902" max="5902" width="4.7265625" customWidth="1"/>
    <col min="5904" max="5904" width="5.7265625" customWidth="1"/>
    <col min="5905" max="5905" width="6" customWidth="1"/>
    <col min="5906" max="5906" width="5.453125" customWidth="1"/>
    <col min="5907" max="5907" width="6.1796875" customWidth="1"/>
    <col min="5908" max="5908" width="5.54296875" customWidth="1"/>
    <col min="5909" max="5909" width="4.1796875" customWidth="1"/>
    <col min="5910" max="5910" width="4.81640625" customWidth="1"/>
    <col min="5911" max="5911" width="8.7265625" customWidth="1"/>
    <col min="5912" max="5912" width="4.7265625" customWidth="1"/>
    <col min="6145" max="6145" width="1.7265625" customWidth="1"/>
    <col min="6146" max="6147" width="8.7265625" customWidth="1"/>
    <col min="6148" max="6148" width="5.7265625" customWidth="1"/>
    <col min="6149" max="6149" width="6" customWidth="1"/>
    <col min="6150" max="6150" width="5.453125" customWidth="1"/>
    <col min="6151" max="6151" width="6.1796875" customWidth="1"/>
    <col min="6152" max="6152" width="5.54296875" customWidth="1"/>
    <col min="6153" max="6153" width="4.1796875" customWidth="1"/>
    <col min="6154" max="6154" width="4.81640625" customWidth="1"/>
    <col min="6155" max="6156" width="4.7265625" customWidth="1"/>
    <col min="6157" max="6157" width="6.7265625" customWidth="1"/>
    <col min="6158" max="6158" width="4.7265625" customWidth="1"/>
    <col min="6160" max="6160" width="5.7265625" customWidth="1"/>
    <col min="6161" max="6161" width="6" customWidth="1"/>
    <col min="6162" max="6162" width="5.453125" customWidth="1"/>
    <col min="6163" max="6163" width="6.1796875" customWidth="1"/>
    <col min="6164" max="6164" width="5.54296875" customWidth="1"/>
    <col min="6165" max="6165" width="4.1796875" customWidth="1"/>
    <col min="6166" max="6166" width="4.81640625" customWidth="1"/>
    <col min="6167" max="6167" width="8.7265625" customWidth="1"/>
    <col min="6168" max="6168" width="4.7265625" customWidth="1"/>
    <col min="6401" max="6401" width="1.7265625" customWidth="1"/>
    <col min="6402" max="6403" width="8.7265625" customWidth="1"/>
    <col min="6404" max="6404" width="5.7265625" customWidth="1"/>
    <col min="6405" max="6405" width="6" customWidth="1"/>
    <col min="6406" max="6406" width="5.453125" customWidth="1"/>
    <col min="6407" max="6407" width="6.1796875" customWidth="1"/>
    <col min="6408" max="6408" width="5.54296875" customWidth="1"/>
    <col min="6409" max="6409" width="4.1796875" customWidth="1"/>
    <col min="6410" max="6410" width="4.81640625" customWidth="1"/>
    <col min="6411" max="6412" width="4.7265625" customWidth="1"/>
    <col min="6413" max="6413" width="6.7265625" customWidth="1"/>
    <col min="6414" max="6414" width="4.7265625" customWidth="1"/>
    <col min="6416" max="6416" width="5.7265625" customWidth="1"/>
    <col min="6417" max="6417" width="6" customWidth="1"/>
    <col min="6418" max="6418" width="5.453125" customWidth="1"/>
    <col min="6419" max="6419" width="6.1796875" customWidth="1"/>
    <col min="6420" max="6420" width="5.54296875" customWidth="1"/>
    <col min="6421" max="6421" width="4.1796875" customWidth="1"/>
    <col min="6422" max="6422" width="4.81640625" customWidth="1"/>
    <col min="6423" max="6423" width="8.7265625" customWidth="1"/>
    <col min="6424" max="6424" width="4.7265625" customWidth="1"/>
    <col min="6657" max="6657" width="1.7265625" customWidth="1"/>
    <col min="6658" max="6659" width="8.7265625" customWidth="1"/>
    <col min="6660" max="6660" width="5.7265625" customWidth="1"/>
    <col min="6661" max="6661" width="6" customWidth="1"/>
    <col min="6662" max="6662" width="5.453125" customWidth="1"/>
    <col min="6663" max="6663" width="6.1796875" customWidth="1"/>
    <col min="6664" max="6664" width="5.54296875" customWidth="1"/>
    <col min="6665" max="6665" width="4.1796875" customWidth="1"/>
    <col min="6666" max="6666" width="4.81640625" customWidth="1"/>
    <col min="6667" max="6668" width="4.7265625" customWidth="1"/>
    <col min="6669" max="6669" width="6.7265625" customWidth="1"/>
    <col min="6670" max="6670" width="4.7265625" customWidth="1"/>
    <col min="6672" max="6672" width="5.7265625" customWidth="1"/>
    <col min="6673" max="6673" width="6" customWidth="1"/>
    <col min="6674" max="6674" width="5.453125" customWidth="1"/>
    <col min="6675" max="6675" width="6.1796875" customWidth="1"/>
    <col min="6676" max="6676" width="5.54296875" customWidth="1"/>
    <col min="6677" max="6677" width="4.1796875" customWidth="1"/>
    <col min="6678" max="6678" width="4.81640625" customWidth="1"/>
    <col min="6679" max="6679" width="8.7265625" customWidth="1"/>
    <col min="6680" max="6680" width="4.7265625" customWidth="1"/>
    <col min="6913" max="6913" width="1.7265625" customWidth="1"/>
    <col min="6914" max="6915" width="8.7265625" customWidth="1"/>
    <col min="6916" max="6916" width="5.7265625" customWidth="1"/>
    <col min="6917" max="6917" width="6" customWidth="1"/>
    <col min="6918" max="6918" width="5.453125" customWidth="1"/>
    <col min="6919" max="6919" width="6.1796875" customWidth="1"/>
    <col min="6920" max="6920" width="5.54296875" customWidth="1"/>
    <col min="6921" max="6921" width="4.1796875" customWidth="1"/>
    <col min="6922" max="6922" width="4.81640625" customWidth="1"/>
    <col min="6923" max="6924" width="4.7265625" customWidth="1"/>
    <col min="6925" max="6925" width="6.7265625" customWidth="1"/>
    <col min="6926" max="6926" width="4.7265625" customWidth="1"/>
    <col min="6928" max="6928" width="5.7265625" customWidth="1"/>
    <col min="6929" max="6929" width="6" customWidth="1"/>
    <col min="6930" max="6930" width="5.453125" customWidth="1"/>
    <col min="6931" max="6931" width="6.1796875" customWidth="1"/>
    <col min="6932" max="6932" width="5.54296875" customWidth="1"/>
    <col min="6933" max="6933" width="4.1796875" customWidth="1"/>
    <col min="6934" max="6934" width="4.81640625" customWidth="1"/>
    <col min="6935" max="6935" width="8.7265625" customWidth="1"/>
    <col min="6936" max="6936" width="4.7265625" customWidth="1"/>
    <col min="7169" max="7169" width="1.7265625" customWidth="1"/>
    <col min="7170" max="7171" width="8.7265625" customWidth="1"/>
    <col min="7172" max="7172" width="5.7265625" customWidth="1"/>
    <col min="7173" max="7173" width="6" customWidth="1"/>
    <col min="7174" max="7174" width="5.453125" customWidth="1"/>
    <col min="7175" max="7175" width="6.1796875" customWidth="1"/>
    <col min="7176" max="7176" width="5.54296875" customWidth="1"/>
    <col min="7177" max="7177" width="4.1796875" customWidth="1"/>
    <col min="7178" max="7178" width="4.81640625" customWidth="1"/>
    <col min="7179" max="7180" width="4.7265625" customWidth="1"/>
    <col min="7181" max="7181" width="6.7265625" customWidth="1"/>
    <col min="7182" max="7182" width="4.7265625" customWidth="1"/>
    <col min="7184" max="7184" width="5.7265625" customWidth="1"/>
    <col min="7185" max="7185" width="6" customWidth="1"/>
    <col min="7186" max="7186" width="5.453125" customWidth="1"/>
    <col min="7187" max="7187" width="6.1796875" customWidth="1"/>
    <col min="7188" max="7188" width="5.54296875" customWidth="1"/>
    <col min="7189" max="7189" width="4.1796875" customWidth="1"/>
    <col min="7190" max="7190" width="4.81640625" customWidth="1"/>
    <col min="7191" max="7191" width="8.7265625" customWidth="1"/>
    <col min="7192" max="7192" width="4.7265625" customWidth="1"/>
    <col min="7425" max="7425" width="1.7265625" customWidth="1"/>
    <col min="7426" max="7427" width="8.7265625" customWidth="1"/>
    <col min="7428" max="7428" width="5.7265625" customWidth="1"/>
    <col min="7429" max="7429" width="6" customWidth="1"/>
    <col min="7430" max="7430" width="5.453125" customWidth="1"/>
    <col min="7431" max="7431" width="6.1796875" customWidth="1"/>
    <col min="7432" max="7432" width="5.54296875" customWidth="1"/>
    <col min="7433" max="7433" width="4.1796875" customWidth="1"/>
    <col min="7434" max="7434" width="4.81640625" customWidth="1"/>
    <col min="7435" max="7436" width="4.7265625" customWidth="1"/>
    <col min="7437" max="7437" width="6.7265625" customWidth="1"/>
    <col min="7438" max="7438" width="4.7265625" customWidth="1"/>
    <col min="7440" max="7440" width="5.7265625" customWidth="1"/>
    <col min="7441" max="7441" width="6" customWidth="1"/>
    <col min="7442" max="7442" width="5.453125" customWidth="1"/>
    <col min="7443" max="7443" width="6.1796875" customWidth="1"/>
    <col min="7444" max="7444" width="5.54296875" customWidth="1"/>
    <col min="7445" max="7445" width="4.1796875" customWidth="1"/>
    <col min="7446" max="7446" width="4.81640625" customWidth="1"/>
    <col min="7447" max="7447" width="8.7265625" customWidth="1"/>
    <col min="7448" max="7448" width="4.7265625" customWidth="1"/>
    <col min="7681" max="7681" width="1.7265625" customWidth="1"/>
    <col min="7682" max="7683" width="8.7265625" customWidth="1"/>
    <col min="7684" max="7684" width="5.7265625" customWidth="1"/>
    <col min="7685" max="7685" width="6" customWidth="1"/>
    <col min="7686" max="7686" width="5.453125" customWidth="1"/>
    <col min="7687" max="7687" width="6.1796875" customWidth="1"/>
    <col min="7688" max="7688" width="5.54296875" customWidth="1"/>
    <col min="7689" max="7689" width="4.1796875" customWidth="1"/>
    <col min="7690" max="7690" width="4.81640625" customWidth="1"/>
    <col min="7691" max="7692" width="4.7265625" customWidth="1"/>
    <col min="7693" max="7693" width="6.7265625" customWidth="1"/>
    <col min="7694" max="7694" width="4.7265625" customWidth="1"/>
    <col min="7696" max="7696" width="5.7265625" customWidth="1"/>
    <col min="7697" max="7697" width="6" customWidth="1"/>
    <col min="7698" max="7698" width="5.453125" customWidth="1"/>
    <col min="7699" max="7699" width="6.1796875" customWidth="1"/>
    <col min="7700" max="7700" width="5.54296875" customWidth="1"/>
    <col min="7701" max="7701" width="4.1796875" customWidth="1"/>
    <col min="7702" max="7702" width="4.81640625" customWidth="1"/>
    <col min="7703" max="7703" width="8.7265625" customWidth="1"/>
    <col min="7704" max="7704" width="4.7265625" customWidth="1"/>
    <col min="7937" max="7937" width="1.7265625" customWidth="1"/>
    <col min="7938" max="7939" width="8.7265625" customWidth="1"/>
    <col min="7940" max="7940" width="5.7265625" customWidth="1"/>
    <col min="7941" max="7941" width="6" customWidth="1"/>
    <col min="7942" max="7942" width="5.453125" customWidth="1"/>
    <col min="7943" max="7943" width="6.1796875" customWidth="1"/>
    <col min="7944" max="7944" width="5.54296875" customWidth="1"/>
    <col min="7945" max="7945" width="4.1796875" customWidth="1"/>
    <col min="7946" max="7946" width="4.81640625" customWidth="1"/>
    <col min="7947" max="7948" width="4.7265625" customWidth="1"/>
    <col min="7949" max="7949" width="6.7265625" customWidth="1"/>
    <col min="7950" max="7950" width="4.7265625" customWidth="1"/>
    <col min="7952" max="7952" width="5.7265625" customWidth="1"/>
    <col min="7953" max="7953" width="6" customWidth="1"/>
    <col min="7954" max="7954" width="5.453125" customWidth="1"/>
    <col min="7955" max="7955" width="6.1796875" customWidth="1"/>
    <col min="7956" max="7956" width="5.54296875" customWidth="1"/>
    <col min="7957" max="7957" width="4.1796875" customWidth="1"/>
    <col min="7958" max="7958" width="4.81640625" customWidth="1"/>
    <col min="7959" max="7959" width="8.7265625" customWidth="1"/>
    <col min="7960" max="7960" width="4.7265625" customWidth="1"/>
    <col min="8193" max="8193" width="1.7265625" customWidth="1"/>
    <col min="8194" max="8195" width="8.7265625" customWidth="1"/>
    <col min="8196" max="8196" width="5.7265625" customWidth="1"/>
    <col min="8197" max="8197" width="6" customWidth="1"/>
    <col min="8198" max="8198" width="5.453125" customWidth="1"/>
    <col min="8199" max="8199" width="6.1796875" customWidth="1"/>
    <col min="8200" max="8200" width="5.54296875" customWidth="1"/>
    <col min="8201" max="8201" width="4.1796875" customWidth="1"/>
    <col min="8202" max="8202" width="4.81640625" customWidth="1"/>
    <col min="8203" max="8204" width="4.7265625" customWidth="1"/>
    <col min="8205" max="8205" width="6.7265625" customWidth="1"/>
    <col min="8206" max="8206" width="4.7265625" customWidth="1"/>
    <col min="8208" max="8208" width="5.7265625" customWidth="1"/>
    <col min="8209" max="8209" width="6" customWidth="1"/>
    <col min="8210" max="8210" width="5.453125" customWidth="1"/>
    <col min="8211" max="8211" width="6.1796875" customWidth="1"/>
    <col min="8212" max="8212" width="5.54296875" customWidth="1"/>
    <col min="8213" max="8213" width="4.1796875" customWidth="1"/>
    <col min="8214" max="8214" width="4.81640625" customWidth="1"/>
    <col min="8215" max="8215" width="8.7265625" customWidth="1"/>
    <col min="8216" max="8216" width="4.7265625" customWidth="1"/>
    <col min="8449" max="8449" width="1.7265625" customWidth="1"/>
    <col min="8450" max="8451" width="8.7265625" customWidth="1"/>
    <col min="8452" max="8452" width="5.7265625" customWidth="1"/>
    <col min="8453" max="8453" width="6" customWidth="1"/>
    <col min="8454" max="8454" width="5.453125" customWidth="1"/>
    <col min="8455" max="8455" width="6.1796875" customWidth="1"/>
    <col min="8456" max="8456" width="5.54296875" customWidth="1"/>
    <col min="8457" max="8457" width="4.1796875" customWidth="1"/>
    <col min="8458" max="8458" width="4.81640625" customWidth="1"/>
    <col min="8459" max="8460" width="4.7265625" customWidth="1"/>
    <col min="8461" max="8461" width="6.7265625" customWidth="1"/>
    <col min="8462" max="8462" width="4.7265625" customWidth="1"/>
    <col min="8464" max="8464" width="5.7265625" customWidth="1"/>
    <col min="8465" max="8465" width="6" customWidth="1"/>
    <col min="8466" max="8466" width="5.453125" customWidth="1"/>
    <col min="8467" max="8467" width="6.1796875" customWidth="1"/>
    <col min="8468" max="8468" width="5.54296875" customWidth="1"/>
    <col min="8469" max="8469" width="4.1796875" customWidth="1"/>
    <col min="8470" max="8470" width="4.81640625" customWidth="1"/>
    <col min="8471" max="8471" width="8.7265625" customWidth="1"/>
    <col min="8472" max="8472" width="4.7265625" customWidth="1"/>
    <col min="8705" max="8705" width="1.7265625" customWidth="1"/>
    <col min="8706" max="8707" width="8.7265625" customWidth="1"/>
    <col min="8708" max="8708" width="5.7265625" customWidth="1"/>
    <col min="8709" max="8709" width="6" customWidth="1"/>
    <col min="8710" max="8710" width="5.453125" customWidth="1"/>
    <col min="8711" max="8711" width="6.1796875" customWidth="1"/>
    <col min="8712" max="8712" width="5.54296875" customWidth="1"/>
    <col min="8713" max="8713" width="4.1796875" customWidth="1"/>
    <col min="8714" max="8714" width="4.81640625" customWidth="1"/>
    <col min="8715" max="8716" width="4.7265625" customWidth="1"/>
    <col min="8717" max="8717" width="6.7265625" customWidth="1"/>
    <col min="8718" max="8718" width="4.7265625" customWidth="1"/>
    <col min="8720" max="8720" width="5.7265625" customWidth="1"/>
    <col min="8721" max="8721" width="6" customWidth="1"/>
    <col min="8722" max="8722" width="5.453125" customWidth="1"/>
    <col min="8723" max="8723" width="6.1796875" customWidth="1"/>
    <col min="8724" max="8724" width="5.54296875" customWidth="1"/>
    <col min="8725" max="8725" width="4.1796875" customWidth="1"/>
    <col min="8726" max="8726" width="4.81640625" customWidth="1"/>
    <col min="8727" max="8727" width="8.7265625" customWidth="1"/>
    <col min="8728" max="8728" width="4.7265625" customWidth="1"/>
    <col min="8961" max="8961" width="1.7265625" customWidth="1"/>
    <col min="8962" max="8963" width="8.7265625" customWidth="1"/>
    <col min="8964" max="8964" width="5.7265625" customWidth="1"/>
    <col min="8965" max="8965" width="6" customWidth="1"/>
    <col min="8966" max="8966" width="5.453125" customWidth="1"/>
    <col min="8967" max="8967" width="6.1796875" customWidth="1"/>
    <col min="8968" max="8968" width="5.54296875" customWidth="1"/>
    <col min="8969" max="8969" width="4.1796875" customWidth="1"/>
    <col min="8970" max="8970" width="4.81640625" customWidth="1"/>
    <col min="8971" max="8972" width="4.7265625" customWidth="1"/>
    <col min="8973" max="8973" width="6.7265625" customWidth="1"/>
    <col min="8974" max="8974" width="4.7265625" customWidth="1"/>
    <col min="8976" max="8976" width="5.7265625" customWidth="1"/>
    <col min="8977" max="8977" width="6" customWidth="1"/>
    <col min="8978" max="8978" width="5.453125" customWidth="1"/>
    <col min="8979" max="8979" width="6.1796875" customWidth="1"/>
    <col min="8980" max="8980" width="5.54296875" customWidth="1"/>
    <col min="8981" max="8981" width="4.1796875" customWidth="1"/>
    <col min="8982" max="8982" width="4.81640625" customWidth="1"/>
    <col min="8983" max="8983" width="8.7265625" customWidth="1"/>
    <col min="8984" max="8984" width="4.7265625" customWidth="1"/>
    <col min="9217" max="9217" width="1.7265625" customWidth="1"/>
    <col min="9218" max="9219" width="8.7265625" customWidth="1"/>
    <col min="9220" max="9220" width="5.7265625" customWidth="1"/>
    <col min="9221" max="9221" width="6" customWidth="1"/>
    <col min="9222" max="9222" width="5.453125" customWidth="1"/>
    <col min="9223" max="9223" width="6.1796875" customWidth="1"/>
    <col min="9224" max="9224" width="5.54296875" customWidth="1"/>
    <col min="9225" max="9225" width="4.1796875" customWidth="1"/>
    <col min="9226" max="9226" width="4.81640625" customWidth="1"/>
    <col min="9227" max="9228" width="4.7265625" customWidth="1"/>
    <col min="9229" max="9229" width="6.7265625" customWidth="1"/>
    <col min="9230" max="9230" width="4.7265625" customWidth="1"/>
    <col min="9232" max="9232" width="5.7265625" customWidth="1"/>
    <col min="9233" max="9233" width="6" customWidth="1"/>
    <col min="9234" max="9234" width="5.453125" customWidth="1"/>
    <col min="9235" max="9235" width="6.1796875" customWidth="1"/>
    <col min="9236" max="9236" width="5.54296875" customWidth="1"/>
    <col min="9237" max="9237" width="4.1796875" customWidth="1"/>
    <col min="9238" max="9238" width="4.81640625" customWidth="1"/>
    <col min="9239" max="9239" width="8.7265625" customWidth="1"/>
    <col min="9240" max="9240" width="4.7265625" customWidth="1"/>
    <col min="9473" max="9473" width="1.7265625" customWidth="1"/>
    <col min="9474" max="9475" width="8.7265625" customWidth="1"/>
    <col min="9476" max="9476" width="5.7265625" customWidth="1"/>
    <col min="9477" max="9477" width="6" customWidth="1"/>
    <col min="9478" max="9478" width="5.453125" customWidth="1"/>
    <col min="9479" max="9479" width="6.1796875" customWidth="1"/>
    <col min="9480" max="9480" width="5.54296875" customWidth="1"/>
    <col min="9481" max="9481" width="4.1796875" customWidth="1"/>
    <col min="9482" max="9482" width="4.81640625" customWidth="1"/>
    <col min="9483" max="9484" width="4.7265625" customWidth="1"/>
    <col min="9485" max="9485" width="6.7265625" customWidth="1"/>
    <col min="9486" max="9486" width="4.7265625" customWidth="1"/>
    <col min="9488" max="9488" width="5.7265625" customWidth="1"/>
    <col min="9489" max="9489" width="6" customWidth="1"/>
    <col min="9490" max="9490" width="5.453125" customWidth="1"/>
    <col min="9491" max="9491" width="6.1796875" customWidth="1"/>
    <col min="9492" max="9492" width="5.54296875" customWidth="1"/>
    <col min="9493" max="9493" width="4.1796875" customWidth="1"/>
    <col min="9494" max="9494" width="4.81640625" customWidth="1"/>
    <col min="9495" max="9495" width="8.7265625" customWidth="1"/>
    <col min="9496" max="9496" width="4.7265625" customWidth="1"/>
    <col min="9729" max="9729" width="1.7265625" customWidth="1"/>
    <col min="9730" max="9731" width="8.7265625" customWidth="1"/>
    <col min="9732" max="9732" width="5.7265625" customWidth="1"/>
    <col min="9733" max="9733" width="6" customWidth="1"/>
    <col min="9734" max="9734" width="5.453125" customWidth="1"/>
    <col min="9735" max="9735" width="6.1796875" customWidth="1"/>
    <col min="9736" max="9736" width="5.54296875" customWidth="1"/>
    <col min="9737" max="9737" width="4.1796875" customWidth="1"/>
    <col min="9738" max="9738" width="4.81640625" customWidth="1"/>
    <col min="9739" max="9740" width="4.7265625" customWidth="1"/>
    <col min="9741" max="9741" width="6.7265625" customWidth="1"/>
    <col min="9742" max="9742" width="4.7265625" customWidth="1"/>
    <col min="9744" max="9744" width="5.7265625" customWidth="1"/>
    <col min="9745" max="9745" width="6" customWidth="1"/>
    <col min="9746" max="9746" width="5.453125" customWidth="1"/>
    <col min="9747" max="9747" width="6.1796875" customWidth="1"/>
    <col min="9748" max="9748" width="5.54296875" customWidth="1"/>
    <col min="9749" max="9749" width="4.1796875" customWidth="1"/>
    <col min="9750" max="9750" width="4.81640625" customWidth="1"/>
    <col min="9751" max="9751" width="8.7265625" customWidth="1"/>
    <col min="9752" max="9752" width="4.7265625" customWidth="1"/>
    <col min="9985" max="9985" width="1.7265625" customWidth="1"/>
    <col min="9986" max="9987" width="8.7265625" customWidth="1"/>
    <col min="9988" max="9988" width="5.7265625" customWidth="1"/>
    <col min="9989" max="9989" width="6" customWidth="1"/>
    <col min="9990" max="9990" width="5.453125" customWidth="1"/>
    <col min="9991" max="9991" width="6.1796875" customWidth="1"/>
    <col min="9992" max="9992" width="5.54296875" customWidth="1"/>
    <col min="9993" max="9993" width="4.1796875" customWidth="1"/>
    <col min="9994" max="9994" width="4.81640625" customWidth="1"/>
    <col min="9995" max="9996" width="4.7265625" customWidth="1"/>
    <col min="9997" max="9997" width="6.7265625" customWidth="1"/>
    <col min="9998" max="9998" width="4.7265625" customWidth="1"/>
    <col min="10000" max="10000" width="5.7265625" customWidth="1"/>
    <col min="10001" max="10001" width="6" customWidth="1"/>
    <col min="10002" max="10002" width="5.453125" customWidth="1"/>
    <col min="10003" max="10003" width="6.1796875" customWidth="1"/>
    <col min="10004" max="10004" width="5.54296875" customWidth="1"/>
    <col min="10005" max="10005" width="4.1796875" customWidth="1"/>
    <col min="10006" max="10006" width="4.81640625" customWidth="1"/>
    <col min="10007" max="10007" width="8.7265625" customWidth="1"/>
    <col min="10008" max="10008" width="4.7265625" customWidth="1"/>
    <col min="10241" max="10241" width="1.7265625" customWidth="1"/>
    <col min="10242" max="10243" width="8.7265625" customWidth="1"/>
    <col min="10244" max="10244" width="5.7265625" customWidth="1"/>
    <col min="10245" max="10245" width="6" customWidth="1"/>
    <col min="10246" max="10246" width="5.453125" customWidth="1"/>
    <col min="10247" max="10247" width="6.1796875" customWidth="1"/>
    <col min="10248" max="10248" width="5.54296875" customWidth="1"/>
    <col min="10249" max="10249" width="4.1796875" customWidth="1"/>
    <col min="10250" max="10250" width="4.81640625" customWidth="1"/>
    <col min="10251" max="10252" width="4.7265625" customWidth="1"/>
    <col min="10253" max="10253" width="6.7265625" customWidth="1"/>
    <col min="10254" max="10254" width="4.7265625" customWidth="1"/>
    <col min="10256" max="10256" width="5.7265625" customWidth="1"/>
    <col min="10257" max="10257" width="6" customWidth="1"/>
    <col min="10258" max="10258" width="5.453125" customWidth="1"/>
    <col min="10259" max="10259" width="6.1796875" customWidth="1"/>
    <col min="10260" max="10260" width="5.54296875" customWidth="1"/>
    <col min="10261" max="10261" width="4.1796875" customWidth="1"/>
    <col min="10262" max="10262" width="4.81640625" customWidth="1"/>
    <col min="10263" max="10263" width="8.7265625" customWidth="1"/>
    <col min="10264" max="10264" width="4.7265625" customWidth="1"/>
    <col min="10497" max="10497" width="1.7265625" customWidth="1"/>
    <col min="10498" max="10499" width="8.7265625" customWidth="1"/>
    <col min="10500" max="10500" width="5.7265625" customWidth="1"/>
    <col min="10501" max="10501" width="6" customWidth="1"/>
    <col min="10502" max="10502" width="5.453125" customWidth="1"/>
    <col min="10503" max="10503" width="6.1796875" customWidth="1"/>
    <col min="10504" max="10504" width="5.54296875" customWidth="1"/>
    <col min="10505" max="10505" width="4.1796875" customWidth="1"/>
    <col min="10506" max="10506" width="4.81640625" customWidth="1"/>
    <col min="10507" max="10508" width="4.7265625" customWidth="1"/>
    <col min="10509" max="10509" width="6.7265625" customWidth="1"/>
    <col min="10510" max="10510" width="4.7265625" customWidth="1"/>
    <col min="10512" max="10512" width="5.7265625" customWidth="1"/>
    <col min="10513" max="10513" width="6" customWidth="1"/>
    <col min="10514" max="10514" width="5.453125" customWidth="1"/>
    <col min="10515" max="10515" width="6.1796875" customWidth="1"/>
    <col min="10516" max="10516" width="5.54296875" customWidth="1"/>
    <col min="10517" max="10517" width="4.1796875" customWidth="1"/>
    <col min="10518" max="10518" width="4.81640625" customWidth="1"/>
    <col min="10519" max="10519" width="8.7265625" customWidth="1"/>
    <col min="10520" max="10520" width="4.7265625" customWidth="1"/>
    <col min="10753" max="10753" width="1.7265625" customWidth="1"/>
    <col min="10754" max="10755" width="8.7265625" customWidth="1"/>
    <col min="10756" max="10756" width="5.7265625" customWidth="1"/>
    <col min="10757" max="10757" width="6" customWidth="1"/>
    <col min="10758" max="10758" width="5.453125" customWidth="1"/>
    <col min="10759" max="10759" width="6.1796875" customWidth="1"/>
    <col min="10760" max="10760" width="5.54296875" customWidth="1"/>
    <col min="10761" max="10761" width="4.1796875" customWidth="1"/>
    <col min="10762" max="10762" width="4.81640625" customWidth="1"/>
    <col min="10763" max="10764" width="4.7265625" customWidth="1"/>
    <col min="10765" max="10765" width="6.7265625" customWidth="1"/>
    <col min="10766" max="10766" width="4.7265625" customWidth="1"/>
    <col min="10768" max="10768" width="5.7265625" customWidth="1"/>
    <col min="10769" max="10769" width="6" customWidth="1"/>
    <col min="10770" max="10770" width="5.453125" customWidth="1"/>
    <col min="10771" max="10771" width="6.1796875" customWidth="1"/>
    <col min="10772" max="10772" width="5.54296875" customWidth="1"/>
    <col min="10773" max="10773" width="4.1796875" customWidth="1"/>
    <col min="10774" max="10774" width="4.81640625" customWidth="1"/>
    <col min="10775" max="10775" width="8.7265625" customWidth="1"/>
    <col min="10776" max="10776" width="4.7265625" customWidth="1"/>
    <col min="11009" max="11009" width="1.7265625" customWidth="1"/>
    <col min="11010" max="11011" width="8.7265625" customWidth="1"/>
    <col min="11012" max="11012" width="5.7265625" customWidth="1"/>
    <col min="11013" max="11013" width="6" customWidth="1"/>
    <col min="11014" max="11014" width="5.453125" customWidth="1"/>
    <col min="11015" max="11015" width="6.1796875" customWidth="1"/>
    <col min="11016" max="11016" width="5.54296875" customWidth="1"/>
    <col min="11017" max="11017" width="4.1796875" customWidth="1"/>
    <col min="11018" max="11018" width="4.81640625" customWidth="1"/>
    <col min="11019" max="11020" width="4.7265625" customWidth="1"/>
    <col min="11021" max="11021" width="6.7265625" customWidth="1"/>
    <col min="11022" max="11022" width="4.7265625" customWidth="1"/>
    <col min="11024" max="11024" width="5.7265625" customWidth="1"/>
    <col min="11025" max="11025" width="6" customWidth="1"/>
    <col min="11026" max="11026" width="5.453125" customWidth="1"/>
    <col min="11027" max="11027" width="6.1796875" customWidth="1"/>
    <col min="11028" max="11028" width="5.54296875" customWidth="1"/>
    <col min="11029" max="11029" width="4.1796875" customWidth="1"/>
    <col min="11030" max="11030" width="4.81640625" customWidth="1"/>
    <col min="11031" max="11031" width="8.7265625" customWidth="1"/>
    <col min="11032" max="11032" width="4.7265625" customWidth="1"/>
    <col min="11265" max="11265" width="1.7265625" customWidth="1"/>
    <col min="11266" max="11267" width="8.7265625" customWidth="1"/>
    <col min="11268" max="11268" width="5.7265625" customWidth="1"/>
    <col min="11269" max="11269" width="6" customWidth="1"/>
    <col min="11270" max="11270" width="5.453125" customWidth="1"/>
    <col min="11271" max="11271" width="6.1796875" customWidth="1"/>
    <col min="11272" max="11272" width="5.54296875" customWidth="1"/>
    <col min="11273" max="11273" width="4.1796875" customWidth="1"/>
    <col min="11274" max="11274" width="4.81640625" customWidth="1"/>
    <col min="11275" max="11276" width="4.7265625" customWidth="1"/>
    <col min="11277" max="11277" width="6.7265625" customWidth="1"/>
    <col min="11278" max="11278" width="4.7265625" customWidth="1"/>
    <col min="11280" max="11280" width="5.7265625" customWidth="1"/>
    <col min="11281" max="11281" width="6" customWidth="1"/>
    <col min="11282" max="11282" width="5.453125" customWidth="1"/>
    <col min="11283" max="11283" width="6.1796875" customWidth="1"/>
    <col min="11284" max="11284" width="5.54296875" customWidth="1"/>
    <col min="11285" max="11285" width="4.1796875" customWidth="1"/>
    <col min="11286" max="11286" width="4.81640625" customWidth="1"/>
    <col min="11287" max="11287" width="8.7265625" customWidth="1"/>
    <col min="11288" max="11288" width="4.7265625" customWidth="1"/>
    <col min="11521" max="11521" width="1.7265625" customWidth="1"/>
    <col min="11522" max="11523" width="8.7265625" customWidth="1"/>
    <col min="11524" max="11524" width="5.7265625" customWidth="1"/>
    <col min="11525" max="11525" width="6" customWidth="1"/>
    <col min="11526" max="11526" width="5.453125" customWidth="1"/>
    <col min="11527" max="11527" width="6.1796875" customWidth="1"/>
    <col min="11528" max="11528" width="5.54296875" customWidth="1"/>
    <col min="11529" max="11529" width="4.1796875" customWidth="1"/>
    <col min="11530" max="11530" width="4.81640625" customWidth="1"/>
    <col min="11531" max="11532" width="4.7265625" customWidth="1"/>
    <col min="11533" max="11533" width="6.7265625" customWidth="1"/>
    <col min="11534" max="11534" width="4.7265625" customWidth="1"/>
    <col min="11536" max="11536" width="5.7265625" customWidth="1"/>
    <col min="11537" max="11537" width="6" customWidth="1"/>
    <col min="11538" max="11538" width="5.453125" customWidth="1"/>
    <col min="11539" max="11539" width="6.1796875" customWidth="1"/>
    <col min="11540" max="11540" width="5.54296875" customWidth="1"/>
    <col min="11541" max="11541" width="4.1796875" customWidth="1"/>
    <col min="11542" max="11542" width="4.81640625" customWidth="1"/>
    <col min="11543" max="11543" width="8.7265625" customWidth="1"/>
    <col min="11544" max="11544" width="4.7265625" customWidth="1"/>
    <col min="11777" max="11777" width="1.7265625" customWidth="1"/>
    <col min="11778" max="11779" width="8.7265625" customWidth="1"/>
    <col min="11780" max="11780" width="5.7265625" customWidth="1"/>
    <col min="11781" max="11781" width="6" customWidth="1"/>
    <col min="11782" max="11782" width="5.453125" customWidth="1"/>
    <col min="11783" max="11783" width="6.1796875" customWidth="1"/>
    <col min="11784" max="11784" width="5.54296875" customWidth="1"/>
    <col min="11785" max="11785" width="4.1796875" customWidth="1"/>
    <col min="11786" max="11786" width="4.81640625" customWidth="1"/>
    <col min="11787" max="11788" width="4.7265625" customWidth="1"/>
    <col min="11789" max="11789" width="6.7265625" customWidth="1"/>
    <col min="11790" max="11790" width="4.7265625" customWidth="1"/>
    <col min="11792" max="11792" width="5.7265625" customWidth="1"/>
    <col min="11793" max="11793" width="6" customWidth="1"/>
    <col min="11794" max="11794" width="5.453125" customWidth="1"/>
    <col min="11795" max="11795" width="6.1796875" customWidth="1"/>
    <col min="11796" max="11796" width="5.54296875" customWidth="1"/>
    <col min="11797" max="11797" width="4.1796875" customWidth="1"/>
    <col min="11798" max="11798" width="4.81640625" customWidth="1"/>
    <col min="11799" max="11799" width="8.7265625" customWidth="1"/>
    <col min="11800" max="11800" width="4.7265625" customWidth="1"/>
    <col min="12033" max="12033" width="1.7265625" customWidth="1"/>
    <col min="12034" max="12035" width="8.7265625" customWidth="1"/>
    <col min="12036" max="12036" width="5.7265625" customWidth="1"/>
    <col min="12037" max="12037" width="6" customWidth="1"/>
    <col min="12038" max="12038" width="5.453125" customWidth="1"/>
    <col min="12039" max="12039" width="6.1796875" customWidth="1"/>
    <col min="12040" max="12040" width="5.54296875" customWidth="1"/>
    <col min="12041" max="12041" width="4.1796875" customWidth="1"/>
    <col min="12042" max="12042" width="4.81640625" customWidth="1"/>
    <col min="12043" max="12044" width="4.7265625" customWidth="1"/>
    <col min="12045" max="12045" width="6.7265625" customWidth="1"/>
    <col min="12046" max="12046" width="4.7265625" customWidth="1"/>
    <col min="12048" max="12048" width="5.7265625" customWidth="1"/>
    <col min="12049" max="12049" width="6" customWidth="1"/>
    <col min="12050" max="12050" width="5.453125" customWidth="1"/>
    <col min="12051" max="12051" width="6.1796875" customWidth="1"/>
    <col min="12052" max="12052" width="5.54296875" customWidth="1"/>
    <col min="12053" max="12053" width="4.1796875" customWidth="1"/>
    <col min="12054" max="12054" width="4.81640625" customWidth="1"/>
    <col min="12055" max="12055" width="8.7265625" customWidth="1"/>
    <col min="12056" max="12056" width="4.7265625" customWidth="1"/>
    <col min="12289" max="12289" width="1.7265625" customWidth="1"/>
    <col min="12290" max="12291" width="8.7265625" customWidth="1"/>
    <col min="12292" max="12292" width="5.7265625" customWidth="1"/>
    <col min="12293" max="12293" width="6" customWidth="1"/>
    <col min="12294" max="12294" width="5.453125" customWidth="1"/>
    <col min="12295" max="12295" width="6.1796875" customWidth="1"/>
    <col min="12296" max="12296" width="5.54296875" customWidth="1"/>
    <col min="12297" max="12297" width="4.1796875" customWidth="1"/>
    <col min="12298" max="12298" width="4.81640625" customWidth="1"/>
    <col min="12299" max="12300" width="4.7265625" customWidth="1"/>
    <col min="12301" max="12301" width="6.7265625" customWidth="1"/>
    <col min="12302" max="12302" width="4.7265625" customWidth="1"/>
    <col min="12304" max="12304" width="5.7265625" customWidth="1"/>
    <col min="12305" max="12305" width="6" customWidth="1"/>
    <col min="12306" max="12306" width="5.453125" customWidth="1"/>
    <col min="12307" max="12307" width="6.1796875" customWidth="1"/>
    <col min="12308" max="12308" width="5.54296875" customWidth="1"/>
    <col min="12309" max="12309" width="4.1796875" customWidth="1"/>
    <col min="12310" max="12310" width="4.81640625" customWidth="1"/>
    <col min="12311" max="12311" width="8.7265625" customWidth="1"/>
    <col min="12312" max="12312" width="4.7265625" customWidth="1"/>
    <col min="12545" max="12545" width="1.7265625" customWidth="1"/>
    <col min="12546" max="12547" width="8.7265625" customWidth="1"/>
    <col min="12548" max="12548" width="5.7265625" customWidth="1"/>
    <col min="12549" max="12549" width="6" customWidth="1"/>
    <col min="12550" max="12550" width="5.453125" customWidth="1"/>
    <col min="12551" max="12551" width="6.1796875" customWidth="1"/>
    <col min="12552" max="12552" width="5.54296875" customWidth="1"/>
    <col min="12553" max="12553" width="4.1796875" customWidth="1"/>
    <col min="12554" max="12554" width="4.81640625" customWidth="1"/>
    <col min="12555" max="12556" width="4.7265625" customWidth="1"/>
    <col min="12557" max="12557" width="6.7265625" customWidth="1"/>
    <col min="12558" max="12558" width="4.7265625" customWidth="1"/>
    <col min="12560" max="12560" width="5.7265625" customWidth="1"/>
    <col min="12561" max="12561" width="6" customWidth="1"/>
    <col min="12562" max="12562" width="5.453125" customWidth="1"/>
    <col min="12563" max="12563" width="6.1796875" customWidth="1"/>
    <col min="12564" max="12564" width="5.54296875" customWidth="1"/>
    <col min="12565" max="12565" width="4.1796875" customWidth="1"/>
    <col min="12566" max="12566" width="4.81640625" customWidth="1"/>
    <col min="12567" max="12567" width="8.7265625" customWidth="1"/>
    <col min="12568" max="12568" width="4.7265625" customWidth="1"/>
    <col min="12801" max="12801" width="1.7265625" customWidth="1"/>
    <col min="12802" max="12803" width="8.7265625" customWidth="1"/>
    <col min="12804" max="12804" width="5.7265625" customWidth="1"/>
    <col min="12805" max="12805" width="6" customWidth="1"/>
    <col min="12806" max="12806" width="5.453125" customWidth="1"/>
    <col min="12807" max="12807" width="6.1796875" customWidth="1"/>
    <col min="12808" max="12808" width="5.54296875" customWidth="1"/>
    <col min="12809" max="12809" width="4.1796875" customWidth="1"/>
    <col min="12810" max="12810" width="4.81640625" customWidth="1"/>
    <col min="12811" max="12812" width="4.7265625" customWidth="1"/>
    <col min="12813" max="12813" width="6.7265625" customWidth="1"/>
    <col min="12814" max="12814" width="4.7265625" customWidth="1"/>
    <col min="12816" max="12816" width="5.7265625" customWidth="1"/>
    <col min="12817" max="12817" width="6" customWidth="1"/>
    <col min="12818" max="12818" width="5.453125" customWidth="1"/>
    <col min="12819" max="12819" width="6.1796875" customWidth="1"/>
    <col min="12820" max="12820" width="5.54296875" customWidth="1"/>
    <col min="12821" max="12821" width="4.1796875" customWidth="1"/>
    <col min="12822" max="12822" width="4.81640625" customWidth="1"/>
    <col min="12823" max="12823" width="8.7265625" customWidth="1"/>
    <col min="12824" max="12824" width="4.7265625" customWidth="1"/>
    <col min="13057" max="13057" width="1.7265625" customWidth="1"/>
    <col min="13058" max="13059" width="8.7265625" customWidth="1"/>
    <col min="13060" max="13060" width="5.7265625" customWidth="1"/>
    <col min="13061" max="13061" width="6" customWidth="1"/>
    <col min="13062" max="13062" width="5.453125" customWidth="1"/>
    <col min="13063" max="13063" width="6.1796875" customWidth="1"/>
    <col min="13064" max="13064" width="5.54296875" customWidth="1"/>
    <col min="13065" max="13065" width="4.1796875" customWidth="1"/>
    <col min="13066" max="13066" width="4.81640625" customWidth="1"/>
    <col min="13067" max="13068" width="4.7265625" customWidth="1"/>
    <col min="13069" max="13069" width="6.7265625" customWidth="1"/>
    <col min="13070" max="13070" width="4.7265625" customWidth="1"/>
    <col min="13072" max="13072" width="5.7265625" customWidth="1"/>
    <col min="13073" max="13073" width="6" customWidth="1"/>
    <col min="13074" max="13074" width="5.453125" customWidth="1"/>
    <col min="13075" max="13075" width="6.1796875" customWidth="1"/>
    <col min="13076" max="13076" width="5.54296875" customWidth="1"/>
    <col min="13077" max="13077" width="4.1796875" customWidth="1"/>
    <col min="13078" max="13078" width="4.81640625" customWidth="1"/>
    <col min="13079" max="13079" width="8.7265625" customWidth="1"/>
    <col min="13080" max="13080" width="4.7265625" customWidth="1"/>
    <col min="13313" max="13313" width="1.7265625" customWidth="1"/>
    <col min="13314" max="13315" width="8.7265625" customWidth="1"/>
    <col min="13316" max="13316" width="5.7265625" customWidth="1"/>
    <col min="13317" max="13317" width="6" customWidth="1"/>
    <col min="13318" max="13318" width="5.453125" customWidth="1"/>
    <col min="13319" max="13319" width="6.1796875" customWidth="1"/>
    <col min="13320" max="13320" width="5.54296875" customWidth="1"/>
    <col min="13321" max="13321" width="4.1796875" customWidth="1"/>
    <col min="13322" max="13322" width="4.81640625" customWidth="1"/>
    <col min="13323" max="13324" width="4.7265625" customWidth="1"/>
    <col min="13325" max="13325" width="6.7265625" customWidth="1"/>
    <col min="13326" max="13326" width="4.7265625" customWidth="1"/>
    <col min="13328" max="13328" width="5.7265625" customWidth="1"/>
    <col min="13329" max="13329" width="6" customWidth="1"/>
    <col min="13330" max="13330" width="5.453125" customWidth="1"/>
    <col min="13331" max="13331" width="6.1796875" customWidth="1"/>
    <col min="13332" max="13332" width="5.54296875" customWidth="1"/>
    <col min="13333" max="13333" width="4.1796875" customWidth="1"/>
    <col min="13334" max="13334" width="4.81640625" customWidth="1"/>
    <col min="13335" max="13335" width="8.7265625" customWidth="1"/>
    <col min="13336" max="13336" width="4.7265625" customWidth="1"/>
    <col min="13569" max="13569" width="1.7265625" customWidth="1"/>
    <col min="13570" max="13571" width="8.7265625" customWidth="1"/>
    <col min="13572" max="13572" width="5.7265625" customWidth="1"/>
    <col min="13573" max="13573" width="6" customWidth="1"/>
    <col min="13574" max="13574" width="5.453125" customWidth="1"/>
    <col min="13575" max="13575" width="6.1796875" customWidth="1"/>
    <col min="13576" max="13576" width="5.54296875" customWidth="1"/>
    <col min="13577" max="13577" width="4.1796875" customWidth="1"/>
    <col min="13578" max="13578" width="4.81640625" customWidth="1"/>
    <col min="13579" max="13580" width="4.7265625" customWidth="1"/>
    <col min="13581" max="13581" width="6.7265625" customWidth="1"/>
    <col min="13582" max="13582" width="4.7265625" customWidth="1"/>
    <col min="13584" max="13584" width="5.7265625" customWidth="1"/>
    <col min="13585" max="13585" width="6" customWidth="1"/>
    <col min="13586" max="13586" width="5.453125" customWidth="1"/>
    <col min="13587" max="13587" width="6.1796875" customWidth="1"/>
    <col min="13588" max="13588" width="5.54296875" customWidth="1"/>
    <col min="13589" max="13589" width="4.1796875" customWidth="1"/>
    <col min="13590" max="13590" width="4.81640625" customWidth="1"/>
    <col min="13591" max="13591" width="8.7265625" customWidth="1"/>
    <col min="13592" max="13592" width="4.7265625" customWidth="1"/>
    <col min="13825" max="13825" width="1.7265625" customWidth="1"/>
    <col min="13826" max="13827" width="8.7265625" customWidth="1"/>
    <col min="13828" max="13828" width="5.7265625" customWidth="1"/>
    <col min="13829" max="13829" width="6" customWidth="1"/>
    <col min="13830" max="13830" width="5.453125" customWidth="1"/>
    <col min="13831" max="13831" width="6.1796875" customWidth="1"/>
    <col min="13832" max="13832" width="5.54296875" customWidth="1"/>
    <col min="13833" max="13833" width="4.1796875" customWidth="1"/>
    <col min="13834" max="13834" width="4.81640625" customWidth="1"/>
    <col min="13835" max="13836" width="4.7265625" customWidth="1"/>
    <col min="13837" max="13837" width="6.7265625" customWidth="1"/>
    <col min="13838" max="13838" width="4.7265625" customWidth="1"/>
    <col min="13840" max="13840" width="5.7265625" customWidth="1"/>
    <col min="13841" max="13841" width="6" customWidth="1"/>
    <col min="13842" max="13842" width="5.453125" customWidth="1"/>
    <col min="13843" max="13843" width="6.1796875" customWidth="1"/>
    <col min="13844" max="13844" width="5.54296875" customWidth="1"/>
    <col min="13845" max="13845" width="4.1796875" customWidth="1"/>
    <col min="13846" max="13846" width="4.81640625" customWidth="1"/>
    <col min="13847" max="13847" width="8.7265625" customWidth="1"/>
    <col min="13848" max="13848" width="4.7265625" customWidth="1"/>
    <col min="14081" max="14081" width="1.7265625" customWidth="1"/>
    <col min="14082" max="14083" width="8.7265625" customWidth="1"/>
    <col min="14084" max="14084" width="5.7265625" customWidth="1"/>
    <col min="14085" max="14085" width="6" customWidth="1"/>
    <col min="14086" max="14086" width="5.453125" customWidth="1"/>
    <col min="14087" max="14087" width="6.1796875" customWidth="1"/>
    <col min="14088" max="14088" width="5.54296875" customWidth="1"/>
    <col min="14089" max="14089" width="4.1796875" customWidth="1"/>
    <col min="14090" max="14090" width="4.81640625" customWidth="1"/>
    <col min="14091" max="14092" width="4.7265625" customWidth="1"/>
    <col min="14093" max="14093" width="6.7265625" customWidth="1"/>
    <col min="14094" max="14094" width="4.7265625" customWidth="1"/>
    <col min="14096" max="14096" width="5.7265625" customWidth="1"/>
    <col min="14097" max="14097" width="6" customWidth="1"/>
    <col min="14098" max="14098" width="5.453125" customWidth="1"/>
    <col min="14099" max="14099" width="6.1796875" customWidth="1"/>
    <col min="14100" max="14100" width="5.54296875" customWidth="1"/>
    <col min="14101" max="14101" width="4.1796875" customWidth="1"/>
    <col min="14102" max="14102" width="4.81640625" customWidth="1"/>
    <col min="14103" max="14103" width="8.7265625" customWidth="1"/>
    <col min="14104" max="14104" width="4.7265625" customWidth="1"/>
    <col min="14337" max="14337" width="1.7265625" customWidth="1"/>
    <col min="14338" max="14339" width="8.7265625" customWidth="1"/>
    <col min="14340" max="14340" width="5.7265625" customWidth="1"/>
    <col min="14341" max="14341" width="6" customWidth="1"/>
    <col min="14342" max="14342" width="5.453125" customWidth="1"/>
    <col min="14343" max="14343" width="6.1796875" customWidth="1"/>
    <col min="14344" max="14344" width="5.54296875" customWidth="1"/>
    <col min="14345" max="14345" width="4.1796875" customWidth="1"/>
    <col min="14346" max="14346" width="4.81640625" customWidth="1"/>
    <col min="14347" max="14348" width="4.7265625" customWidth="1"/>
    <col min="14349" max="14349" width="6.7265625" customWidth="1"/>
    <col min="14350" max="14350" width="4.7265625" customWidth="1"/>
    <col min="14352" max="14352" width="5.7265625" customWidth="1"/>
    <col min="14353" max="14353" width="6" customWidth="1"/>
    <col min="14354" max="14354" width="5.453125" customWidth="1"/>
    <col min="14355" max="14355" width="6.1796875" customWidth="1"/>
    <col min="14356" max="14356" width="5.54296875" customWidth="1"/>
    <col min="14357" max="14357" width="4.1796875" customWidth="1"/>
    <col min="14358" max="14358" width="4.81640625" customWidth="1"/>
    <col min="14359" max="14359" width="8.7265625" customWidth="1"/>
    <col min="14360" max="14360" width="4.7265625" customWidth="1"/>
    <col min="14593" max="14593" width="1.7265625" customWidth="1"/>
    <col min="14594" max="14595" width="8.7265625" customWidth="1"/>
    <col min="14596" max="14596" width="5.7265625" customWidth="1"/>
    <col min="14597" max="14597" width="6" customWidth="1"/>
    <col min="14598" max="14598" width="5.453125" customWidth="1"/>
    <col min="14599" max="14599" width="6.1796875" customWidth="1"/>
    <col min="14600" max="14600" width="5.54296875" customWidth="1"/>
    <col min="14601" max="14601" width="4.1796875" customWidth="1"/>
    <col min="14602" max="14602" width="4.81640625" customWidth="1"/>
    <col min="14603" max="14604" width="4.7265625" customWidth="1"/>
    <col min="14605" max="14605" width="6.7265625" customWidth="1"/>
    <col min="14606" max="14606" width="4.7265625" customWidth="1"/>
    <col min="14608" max="14608" width="5.7265625" customWidth="1"/>
    <col min="14609" max="14609" width="6" customWidth="1"/>
    <col min="14610" max="14610" width="5.453125" customWidth="1"/>
    <col min="14611" max="14611" width="6.1796875" customWidth="1"/>
    <col min="14612" max="14612" width="5.54296875" customWidth="1"/>
    <col min="14613" max="14613" width="4.1796875" customWidth="1"/>
    <col min="14614" max="14614" width="4.81640625" customWidth="1"/>
    <col min="14615" max="14615" width="8.7265625" customWidth="1"/>
    <col min="14616" max="14616" width="4.7265625" customWidth="1"/>
    <col min="14849" max="14849" width="1.7265625" customWidth="1"/>
    <col min="14850" max="14851" width="8.7265625" customWidth="1"/>
    <col min="14852" max="14852" width="5.7265625" customWidth="1"/>
    <col min="14853" max="14853" width="6" customWidth="1"/>
    <col min="14854" max="14854" width="5.453125" customWidth="1"/>
    <col min="14855" max="14855" width="6.1796875" customWidth="1"/>
    <col min="14856" max="14856" width="5.54296875" customWidth="1"/>
    <col min="14857" max="14857" width="4.1796875" customWidth="1"/>
    <col min="14858" max="14858" width="4.81640625" customWidth="1"/>
    <col min="14859" max="14860" width="4.7265625" customWidth="1"/>
    <col min="14861" max="14861" width="6.7265625" customWidth="1"/>
    <col min="14862" max="14862" width="4.7265625" customWidth="1"/>
    <col min="14864" max="14864" width="5.7265625" customWidth="1"/>
    <col min="14865" max="14865" width="6" customWidth="1"/>
    <col min="14866" max="14866" width="5.453125" customWidth="1"/>
    <col min="14867" max="14867" width="6.1796875" customWidth="1"/>
    <col min="14868" max="14868" width="5.54296875" customWidth="1"/>
    <col min="14869" max="14869" width="4.1796875" customWidth="1"/>
    <col min="14870" max="14870" width="4.81640625" customWidth="1"/>
    <col min="14871" max="14871" width="8.7265625" customWidth="1"/>
    <col min="14872" max="14872" width="4.7265625" customWidth="1"/>
    <col min="15105" max="15105" width="1.7265625" customWidth="1"/>
    <col min="15106" max="15107" width="8.7265625" customWidth="1"/>
    <col min="15108" max="15108" width="5.7265625" customWidth="1"/>
    <col min="15109" max="15109" width="6" customWidth="1"/>
    <col min="15110" max="15110" width="5.453125" customWidth="1"/>
    <col min="15111" max="15111" width="6.1796875" customWidth="1"/>
    <col min="15112" max="15112" width="5.54296875" customWidth="1"/>
    <col min="15113" max="15113" width="4.1796875" customWidth="1"/>
    <col min="15114" max="15114" width="4.81640625" customWidth="1"/>
    <col min="15115" max="15116" width="4.7265625" customWidth="1"/>
    <col min="15117" max="15117" width="6.7265625" customWidth="1"/>
    <col min="15118" max="15118" width="4.7265625" customWidth="1"/>
    <col min="15120" max="15120" width="5.7265625" customWidth="1"/>
    <col min="15121" max="15121" width="6" customWidth="1"/>
    <col min="15122" max="15122" width="5.453125" customWidth="1"/>
    <col min="15123" max="15123" width="6.1796875" customWidth="1"/>
    <col min="15124" max="15124" width="5.54296875" customWidth="1"/>
    <col min="15125" max="15125" width="4.1796875" customWidth="1"/>
    <col min="15126" max="15126" width="4.81640625" customWidth="1"/>
    <col min="15127" max="15127" width="8.7265625" customWidth="1"/>
    <col min="15128" max="15128" width="4.7265625" customWidth="1"/>
    <col min="15361" max="15361" width="1.7265625" customWidth="1"/>
    <col min="15362" max="15363" width="8.7265625" customWidth="1"/>
    <col min="15364" max="15364" width="5.7265625" customWidth="1"/>
    <col min="15365" max="15365" width="6" customWidth="1"/>
    <col min="15366" max="15366" width="5.453125" customWidth="1"/>
    <col min="15367" max="15367" width="6.1796875" customWidth="1"/>
    <col min="15368" max="15368" width="5.54296875" customWidth="1"/>
    <col min="15369" max="15369" width="4.1796875" customWidth="1"/>
    <col min="15370" max="15370" width="4.81640625" customWidth="1"/>
    <col min="15371" max="15372" width="4.7265625" customWidth="1"/>
    <col min="15373" max="15373" width="6.7265625" customWidth="1"/>
    <col min="15374" max="15374" width="4.7265625" customWidth="1"/>
    <col min="15376" max="15376" width="5.7265625" customWidth="1"/>
    <col min="15377" max="15377" width="6" customWidth="1"/>
    <col min="15378" max="15378" width="5.453125" customWidth="1"/>
    <col min="15379" max="15379" width="6.1796875" customWidth="1"/>
    <col min="15380" max="15380" width="5.54296875" customWidth="1"/>
    <col min="15381" max="15381" width="4.1796875" customWidth="1"/>
    <col min="15382" max="15382" width="4.81640625" customWidth="1"/>
    <col min="15383" max="15383" width="8.7265625" customWidth="1"/>
    <col min="15384" max="15384" width="4.7265625" customWidth="1"/>
    <col min="15617" max="15617" width="1.7265625" customWidth="1"/>
    <col min="15618" max="15619" width="8.7265625" customWidth="1"/>
    <col min="15620" max="15620" width="5.7265625" customWidth="1"/>
    <col min="15621" max="15621" width="6" customWidth="1"/>
    <col min="15622" max="15622" width="5.453125" customWidth="1"/>
    <col min="15623" max="15623" width="6.1796875" customWidth="1"/>
    <col min="15624" max="15624" width="5.54296875" customWidth="1"/>
    <col min="15625" max="15625" width="4.1796875" customWidth="1"/>
    <col min="15626" max="15626" width="4.81640625" customWidth="1"/>
    <col min="15627" max="15628" width="4.7265625" customWidth="1"/>
    <col min="15629" max="15629" width="6.7265625" customWidth="1"/>
    <col min="15630" max="15630" width="4.7265625" customWidth="1"/>
    <col min="15632" max="15632" width="5.7265625" customWidth="1"/>
    <col min="15633" max="15633" width="6" customWidth="1"/>
    <col min="15634" max="15634" width="5.453125" customWidth="1"/>
    <col min="15635" max="15635" width="6.1796875" customWidth="1"/>
    <col min="15636" max="15636" width="5.54296875" customWidth="1"/>
    <col min="15637" max="15637" width="4.1796875" customWidth="1"/>
    <col min="15638" max="15638" width="4.81640625" customWidth="1"/>
    <col min="15639" max="15639" width="8.7265625" customWidth="1"/>
    <col min="15640" max="15640" width="4.7265625" customWidth="1"/>
    <col min="15873" max="15873" width="1.7265625" customWidth="1"/>
    <col min="15874" max="15875" width="8.7265625" customWidth="1"/>
    <col min="15876" max="15876" width="5.7265625" customWidth="1"/>
    <col min="15877" max="15877" width="6" customWidth="1"/>
    <col min="15878" max="15878" width="5.453125" customWidth="1"/>
    <col min="15879" max="15879" width="6.1796875" customWidth="1"/>
    <col min="15880" max="15880" width="5.54296875" customWidth="1"/>
    <col min="15881" max="15881" width="4.1796875" customWidth="1"/>
    <col min="15882" max="15882" width="4.81640625" customWidth="1"/>
    <col min="15883" max="15884" width="4.7265625" customWidth="1"/>
    <col min="15885" max="15885" width="6.7265625" customWidth="1"/>
    <col min="15886" max="15886" width="4.7265625" customWidth="1"/>
    <col min="15888" max="15888" width="5.7265625" customWidth="1"/>
    <col min="15889" max="15889" width="6" customWidth="1"/>
    <col min="15890" max="15890" width="5.453125" customWidth="1"/>
    <col min="15891" max="15891" width="6.1796875" customWidth="1"/>
    <col min="15892" max="15892" width="5.54296875" customWidth="1"/>
    <col min="15893" max="15893" width="4.1796875" customWidth="1"/>
    <col min="15894" max="15894" width="4.81640625" customWidth="1"/>
    <col min="15895" max="15895" width="8.7265625" customWidth="1"/>
    <col min="15896" max="15896" width="4.7265625" customWidth="1"/>
    <col min="16129" max="16129" width="1.7265625" customWidth="1"/>
    <col min="16130" max="16131" width="8.7265625" customWidth="1"/>
    <col min="16132" max="16132" width="5.7265625" customWidth="1"/>
    <col min="16133" max="16133" width="6" customWidth="1"/>
    <col min="16134" max="16134" width="5.453125" customWidth="1"/>
    <col min="16135" max="16135" width="6.1796875" customWidth="1"/>
    <col min="16136" max="16136" width="5.54296875" customWidth="1"/>
    <col min="16137" max="16137" width="4.1796875" customWidth="1"/>
    <col min="16138" max="16138" width="4.81640625" customWidth="1"/>
    <col min="16139" max="16140" width="4.7265625" customWidth="1"/>
    <col min="16141" max="16141" width="6.7265625" customWidth="1"/>
    <col min="16142" max="16142" width="4.7265625" customWidth="1"/>
    <col min="16144" max="16144" width="5.7265625" customWidth="1"/>
    <col min="16145" max="16145" width="6" customWidth="1"/>
    <col min="16146" max="16146" width="5.453125" customWidth="1"/>
    <col min="16147" max="16147" width="6.1796875" customWidth="1"/>
    <col min="16148" max="16148" width="5.54296875" customWidth="1"/>
    <col min="16149" max="16149" width="4.1796875" customWidth="1"/>
    <col min="16150" max="16150" width="4.81640625" customWidth="1"/>
    <col min="16151" max="16151" width="8.7265625" customWidth="1"/>
    <col min="16152" max="16152" width="4.7265625" customWidth="1"/>
  </cols>
  <sheetData>
    <row r="1" spans="1:50" ht="30" customHeight="1" x14ac:dyDescent="0.45">
      <c r="A1" s="50"/>
      <c r="B1" s="51" t="s">
        <v>94</v>
      </c>
      <c r="D1" s="156"/>
      <c r="E1" s="156"/>
      <c r="F1" s="156"/>
      <c r="G1" s="156"/>
      <c r="H1" s="156"/>
      <c r="I1" s="156"/>
      <c r="J1" s="156"/>
      <c r="K1" s="156"/>
      <c r="L1" s="156"/>
      <c r="M1" s="156"/>
      <c r="N1" s="156"/>
      <c r="O1" s="156"/>
      <c r="P1" s="156"/>
      <c r="Q1" s="156"/>
      <c r="R1" s="156"/>
      <c r="S1" s="156"/>
      <c r="T1" s="156"/>
      <c r="U1" s="156"/>
      <c r="V1" s="156"/>
      <c r="W1" s="156"/>
      <c r="X1" s="156"/>
      <c r="Y1" s="157"/>
      <c r="Z1" s="157"/>
      <c r="AA1" s="157"/>
      <c r="AB1" s="157"/>
      <c r="AC1" s="157"/>
      <c r="AD1" s="157"/>
      <c r="AE1" s="157"/>
      <c r="AF1" s="157"/>
      <c r="AG1" s="157"/>
      <c r="AH1" s="157"/>
      <c r="AI1" s="157"/>
      <c r="AJ1" s="157"/>
      <c r="AK1" s="157"/>
      <c r="AL1" s="157"/>
    </row>
    <row r="2" spans="1:50" ht="15" customHeight="1" x14ac:dyDescent="0.25">
      <c r="A2" s="156"/>
      <c r="B2" t="s">
        <v>136</v>
      </c>
      <c r="C2" s="156"/>
      <c r="D2" s="156"/>
      <c r="E2" s="156"/>
      <c r="F2" s="156"/>
      <c r="G2" s="156"/>
      <c r="H2" s="156"/>
      <c r="I2" s="156"/>
      <c r="J2" s="156"/>
      <c r="K2" s="156"/>
      <c r="L2" s="156"/>
      <c r="M2" s="156"/>
      <c r="N2" s="156"/>
      <c r="O2" s="156"/>
      <c r="P2" s="156"/>
      <c r="Q2" s="156"/>
      <c r="R2" s="156"/>
      <c r="S2" s="156"/>
      <c r="T2" s="156"/>
      <c r="U2" s="156"/>
      <c r="V2" s="156"/>
      <c r="W2" s="156"/>
      <c r="X2" s="156"/>
      <c r="Y2" s="157"/>
      <c r="Z2" s="157"/>
      <c r="AA2" s="157"/>
      <c r="AB2" s="157"/>
      <c r="AC2" s="157"/>
      <c r="AD2" s="157"/>
      <c r="AE2" s="157"/>
      <c r="AF2" s="157"/>
      <c r="AG2" s="157"/>
      <c r="AH2" s="157"/>
      <c r="AI2" s="157"/>
      <c r="AJ2" s="157"/>
      <c r="AK2" s="157"/>
      <c r="AL2" s="157"/>
    </row>
    <row r="3" spans="1:50" x14ac:dyDescent="0.25">
      <c r="A3" s="156"/>
      <c r="B3" s="156"/>
      <c r="C3" s="156"/>
      <c r="D3" s="156"/>
      <c r="E3" s="156"/>
      <c r="F3" s="156"/>
      <c r="G3" s="156"/>
      <c r="H3" s="156"/>
      <c r="I3" s="156"/>
      <c r="J3" s="156"/>
      <c r="K3" s="156"/>
      <c r="L3" s="156"/>
      <c r="M3" s="156"/>
      <c r="N3" s="156"/>
      <c r="O3" s="156"/>
      <c r="P3" s="156"/>
      <c r="Q3" s="156"/>
      <c r="R3" s="156"/>
      <c r="S3" s="156"/>
      <c r="T3" s="156"/>
      <c r="U3" s="156"/>
      <c r="V3" s="156"/>
      <c r="W3" s="156"/>
      <c r="X3" s="156"/>
      <c r="Y3" s="157"/>
      <c r="Z3" s="157"/>
      <c r="AA3" s="157"/>
      <c r="AB3" s="157"/>
      <c r="AC3" s="157"/>
      <c r="AD3" s="157"/>
      <c r="AE3" s="157"/>
      <c r="AF3" s="157"/>
      <c r="AG3" s="157"/>
      <c r="AH3" s="157"/>
      <c r="AI3" s="157"/>
      <c r="AJ3" s="157"/>
      <c r="AK3" s="157"/>
      <c r="AL3" s="157"/>
    </row>
    <row r="4" spans="1:50" x14ac:dyDescent="0.25">
      <c r="A4" s="156"/>
      <c r="B4" s="156"/>
      <c r="C4" s="156"/>
      <c r="D4" s="156"/>
      <c r="E4" s="156"/>
      <c r="F4" s="156"/>
      <c r="G4" s="156"/>
      <c r="H4" s="156"/>
      <c r="I4" s="156"/>
      <c r="J4" s="156"/>
      <c r="K4" s="156"/>
      <c r="L4" s="156"/>
      <c r="M4" s="156"/>
      <c r="N4" s="156"/>
      <c r="O4" s="156"/>
      <c r="P4" s="156"/>
      <c r="Q4" s="156"/>
      <c r="R4" s="156"/>
      <c r="S4" s="156"/>
      <c r="T4" s="156"/>
      <c r="U4" s="156"/>
      <c r="V4" s="156"/>
      <c r="W4" s="156"/>
      <c r="X4" s="156"/>
      <c r="Y4" s="157"/>
      <c r="Z4" s="157"/>
      <c r="AA4" s="157"/>
      <c r="AB4" s="157"/>
      <c r="AC4" s="157"/>
      <c r="AD4" s="157"/>
      <c r="AE4" s="157"/>
      <c r="AF4" s="157"/>
      <c r="AG4" s="157"/>
      <c r="AH4" s="157"/>
      <c r="AI4" s="157"/>
      <c r="AJ4" s="157"/>
      <c r="AK4" s="157"/>
      <c r="AL4" s="157"/>
    </row>
    <row r="5" spans="1:50" x14ac:dyDescent="0.25">
      <c r="A5" s="156"/>
      <c r="B5" s="156"/>
      <c r="C5" s="156"/>
      <c r="D5" s="156"/>
      <c r="E5" s="156"/>
      <c r="F5" s="156"/>
      <c r="G5" s="156"/>
      <c r="H5" s="156"/>
      <c r="I5" s="156"/>
      <c r="J5" s="156"/>
      <c r="K5" s="156"/>
      <c r="L5" s="156"/>
      <c r="M5" s="156"/>
      <c r="N5" s="156"/>
      <c r="O5" s="156"/>
      <c r="P5" s="156"/>
      <c r="Q5" s="156"/>
      <c r="R5" s="156"/>
      <c r="S5" s="156"/>
      <c r="T5" s="156"/>
      <c r="U5" s="156"/>
      <c r="V5" s="156"/>
      <c r="W5" s="156"/>
      <c r="X5" s="156"/>
      <c r="Y5" s="157"/>
      <c r="Z5" s="157"/>
      <c r="AA5" s="157"/>
      <c r="AB5" s="157"/>
      <c r="AC5" s="157"/>
      <c r="AD5" s="157"/>
      <c r="AE5" s="157"/>
      <c r="AF5" s="157"/>
      <c r="AG5" s="157"/>
      <c r="AH5" s="157"/>
      <c r="AI5" s="157"/>
      <c r="AJ5" s="157"/>
      <c r="AK5" s="157"/>
      <c r="AL5" s="157"/>
    </row>
    <row r="6" spans="1:50" x14ac:dyDescent="0.25">
      <c r="A6" s="156"/>
      <c r="B6" s="156"/>
      <c r="C6" s="156"/>
      <c r="D6" s="156"/>
      <c r="E6" s="156"/>
      <c r="F6" s="156"/>
      <c r="G6" s="156"/>
      <c r="H6" s="156"/>
      <c r="I6" s="156"/>
      <c r="J6" s="156"/>
      <c r="K6" s="156"/>
      <c r="L6" s="156"/>
      <c r="M6" s="156"/>
      <c r="N6" s="156"/>
      <c r="O6" s="156"/>
      <c r="P6" s="156"/>
      <c r="Q6" s="156"/>
      <c r="R6" s="156"/>
      <c r="S6" s="156"/>
      <c r="T6" s="156"/>
      <c r="U6" s="156"/>
      <c r="V6" s="156"/>
      <c r="W6" s="156"/>
      <c r="X6" s="156"/>
      <c r="Y6" s="157"/>
      <c r="Z6" s="157"/>
      <c r="AA6" s="157"/>
      <c r="AB6" s="157"/>
      <c r="AC6" s="157"/>
      <c r="AD6" s="157"/>
      <c r="AE6" s="157"/>
      <c r="AF6" s="157"/>
      <c r="AG6" s="157"/>
      <c r="AH6" s="157"/>
      <c r="AI6" s="157"/>
      <c r="AJ6" s="157"/>
      <c r="AK6" s="157"/>
      <c r="AL6" s="157"/>
    </row>
    <row r="7" spans="1:50" x14ac:dyDescent="0.25">
      <c r="A7" s="156"/>
      <c r="B7" s="156"/>
      <c r="C7" s="156"/>
      <c r="D7" s="156"/>
      <c r="E7" s="156"/>
      <c r="F7" s="156"/>
      <c r="G7" s="156"/>
      <c r="H7" s="156"/>
      <c r="I7" s="156"/>
      <c r="J7" s="156"/>
      <c r="K7" s="156"/>
      <c r="L7" s="156"/>
      <c r="M7" s="156"/>
      <c r="N7" s="156"/>
      <c r="O7" s="156"/>
      <c r="P7" s="156"/>
      <c r="Q7" s="156"/>
      <c r="R7" s="156"/>
      <c r="S7" s="156"/>
      <c r="T7" s="156"/>
      <c r="U7" s="156"/>
      <c r="V7" s="156"/>
      <c r="W7" s="156"/>
      <c r="X7" s="156"/>
      <c r="Y7" s="157"/>
      <c r="Z7" s="157"/>
      <c r="AA7" s="157"/>
      <c r="AB7" s="157"/>
      <c r="AC7" s="157"/>
      <c r="AD7" s="157"/>
      <c r="AE7" s="157"/>
      <c r="AF7" s="157"/>
      <c r="AG7" s="157"/>
      <c r="AH7" s="157"/>
      <c r="AI7" s="157"/>
      <c r="AJ7" s="157"/>
      <c r="AK7" s="157"/>
      <c r="AL7" s="157"/>
    </row>
    <row r="8" spans="1:50" ht="18" customHeight="1" x14ac:dyDescent="0.35">
      <c r="A8" s="52"/>
      <c r="B8" s="156"/>
      <c r="C8" s="156"/>
      <c r="D8" s="219">
        <v>2025</v>
      </c>
      <c r="E8" s="219"/>
      <c r="F8" s="219"/>
      <c r="G8" s="219"/>
      <c r="H8" s="219"/>
      <c r="I8" s="219"/>
      <c r="J8" s="219"/>
      <c r="K8" s="52"/>
      <c r="L8" s="52"/>
      <c r="M8" s="52"/>
      <c r="N8" s="52"/>
      <c r="O8" s="156"/>
      <c r="P8" s="219">
        <v>2024</v>
      </c>
      <c r="Q8" s="219"/>
      <c r="R8" s="219"/>
      <c r="S8" s="219"/>
      <c r="T8" s="219"/>
      <c r="U8" s="219"/>
      <c r="V8" s="219"/>
      <c r="W8" s="52"/>
      <c r="X8" s="52"/>
      <c r="Y8" s="157"/>
      <c r="Z8" s="157"/>
      <c r="AA8" s="157"/>
      <c r="AB8" s="157"/>
      <c r="AC8" s="157"/>
      <c r="AD8" s="157"/>
      <c r="AE8" s="157"/>
      <c r="AF8" s="157"/>
      <c r="AG8" s="157"/>
      <c r="AH8" s="157"/>
      <c r="AI8" s="157"/>
      <c r="AJ8" s="157"/>
      <c r="AK8" s="157"/>
      <c r="AL8" s="157"/>
    </row>
    <row r="9" spans="1:50" ht="15.75" customHeight="1" x14ac:dyDescent="0.35">
      <c r="A9" s="53"/>
      <c r="B9" s="54"/>
      <c r="C9" s="54"/>
      <c r="D9" s="55" t="s">
        <v>0</v>
      </c>
      <c r="E9" s="55" t="s">
        <v>1</v>
      </c>
      <c r="F9" s="55" t="s">
        <v>95</v>
      </c>
      <c r="G9" s="55" t="s">
        <v>2</v>
      </c>
      <c r="H9" s="55" t="s">
        <v>96</v>
      </c>
      <c r="I9" s="55" t="s">
        <v>3</v>
      </c>
      <c r="J9" s="55" t="s">
        <v>4</v>
      </c>
      <c r="K9" s="53"/>
      <c r="L9" s="53"/>
      <c r="M9" s="54"/>
      <c r="N9" s="54"/>
      <c r="O9" s="54"/>
      <c r="P9" s="55" t="s">
        <v>0</v>
      </c>
      <c r="Q9" s="55" t="s">
        <v>1</v>
      </c>
      <c r="R9" s="55" t="s">
        <v>95</v>
      </c>
      <c r="S9" s="55" t="s">
        <v>2</v>
      </c>
      <c r="T9" s="55" t="s">
        <v>96</v>
      </c>
      <c r="U9" s="55" t="s">
        <v>3</v>
      </c>
      <c r="V9" s="55" t="s">
        <v>4</v>
      </c>
      <c r="W9" s="53"/>
      <c r="X9" s="53"/>
      <c r="Y9" s="56"/>
      <c r="Z9" s="56"/>
      <c r="AA9" s="56"/>
      <c r="AB9" s="56"/>
      <c r="AC9" s="56"/>
      <c r="AD9" s="56"/>
      <c r="AE9" s="56"/>
      <c r="AF9" s="56"/>
      <c r="AG9" s="56"/>
      <c r="AH9" s="56"/>
      <c r="AI9" s="56"/>
      <c r="AJ9" s="56"/>
      <c r="AK9" s="56"/>
      <c r="AL9" s="56"/>
      <c r="AM9" s="57"/>
      <c r="AN9" s="57"/>
      <c r="AO9" s="57"/>
      <c r="AP9" s="57"/>
      <c r="AQ9" s="57"/>
      <c r="AR9" s="57"/>
      <c r="AS9" s="57"/>
      <c r="AT9" s="57"/>
      <c r="AU9" s="57"/>
      <c r="AV9" s="57"/>
      <c r="AW9" s="57"/>
      <c r="AX9" s="57"/>
    </row>
    <row r="10" spans="1:50" ht="20.149999999999999" customHeight="1" x14ac:dyDescent="0.25">
      <c r="A10" s="158"/>
      <c r="B10" s="156"/>
      <c r="C10" s="58" t="s">
        <v>121</v>
      </c>
      <c r="D10" s="59">
        <v>23</v>
      </c>
      <c r="E10" s="60">
        <v>24</v>
      </c>
      <c r="F10" s="60">
        <v>25</v>
      </c>
      <c r="G10" s="60">
        <v>26</v>
      </c>
      <c r="H10" s="60">
        <v>27</v>
      </c>
      <c r="I10" s="60">
        <v>28</v>
      </c>
      <c r="J10" s="61">
        <v>29</v>
      </c>
      <c r="K10" s="158"/>
      <c r="L10" s="158"/>
      <c r="M10" s="221" t="s">
        <v>97</v>
      </c>
      <c r="N10" s="222"/>
      <c r="O10" s="58" t="s">
        <v>121</v>
      </c>
      <c r="P10" s="59">
        <v>24</v>
      </c>
      <c r="Q10" s="60">
        <v>25</v>
      </c>
      <c r="R10" s="60">
        <v>26</v>
      </c>
      <c r="S10" s="60">
        <v>27</v>
      </c>
      <c r="T10" s="60">
        <v>28</v>
      </c>
      <c r="U10" s="60">
        <v>29</v>
      </c>
      <c r="V10" s="61">
        <v>30</v>
      </c>
      <c r="W10" s="158"/>
      <c r="X10" s="158"/>
      <c r="Y10" s="157"/>
      <c r="Z10" s="157"/>
      <c r="AA10" s="157"/>
      <c r="AB10" s="157"/>
      <c r="AC10" s="157"/>
      <c r="AD10" s="157"/>
      <c r="AE10" s="157"/>
      <c r="AF10" s="157"/>
      <c r="AG10" s="157"/>
      <c r="AH10" s="157"/>
      <c r="AI10" s="157"/>
      <c r="AJ10" s="157"/>
      <c r="AK10" s="157"/>
      <c r="AL10" s="157"/>
    </row>
    <row r="11" spans="1:50" ht="20.149999999999999" customHeight="1" x14ac:dyDescent="0.25">
      <c r="A11" s="158"/>
      <c r="B11" s="156"/>
      <c r="C11" s="58" t="s">
        <v>127</v>
      </c>
      <c r="D11" s="62">
        <v>30</v>
      </c>
      <c r="E11" s="63">
        <v>31</v>
      </c>
      <c r="F11" s="63">
        <v>1</v>
      </c>
      <c r="G11" s="63">
        <v>2</v>
      </c>
      <c r="H11" s="63">
        <v>3</v>
      </c>
      <c r="I11" s="63">
        <v>4</v>
      </c>
      <c r="J11" s="64">
        <v>5</v>
      </c>
      <c r="K11" s="158"/>
      <c r="L11" s="158"/>
      <c r="M11" s="221" t="s">
        <v>97</v>
      </c>
      <c r="N11" s="222"/>
      <c r="O11" s="58" t="s">
        <v>127</v>
      </c>
      <c r="P11" s="62">
        <v>31</v>
      </c>
      <c r="Q11" s="63">
        <v>1</v>
      </c>
      <c r="R11" s="63">
        <v>2</v>
      </c>
      <c r="S11" s="63">
        <v>3</v>
      </c>
      <c r="T11" s="63">
        <v>4</v>
      </c>
      <c r="U11" s="63">
        <v>5</v>
      </c>
      <c r="V11" s="64">
        <v>6</v>
      </c>
      <c r="W11" s="158"/>
      <c r="X11" s="158"/>
      <c r="Y11" s="157"/>
      <c r="Z11" s="157"/>
      <c r="AA11" s="157"/>
      <c r="AB11" s="157"/>
      <c r="AC11" s="157"/>
      <c r="AD11" s="157"/>
      <c r="AE11" s="157"/>
      <c r="AF11" s="157"/>
      <c r="AG11" s="157"/>
      <c r="AH11" s="157"/>
      <c r="AI11" s="157"/>
      <c r="AJ11" s="157"/>
      <c r="AK11" s="157"/>
      <c r="AL11" s="157"/>
    </row>
    <row r="12" spans="1:50" ht="20.149999999999999" customHeight="1" x14ac:dyDescent="0.25">
      <c r="A12" s="158"/>
      <c r="B12" s="156"/>
      <c r="C12" s="58" t="s">
        <v>130</v>
      </c>
      <c r="D12" s="65">
        <v>6</v>
      </c>
      <c r="E12" s="66">
        <v>7</v>
      </c>
      <c r="F12" s="66">
        <v>8</v>
      </c>
      <c r="G12" s="66">
        <v>9</v>
      </c>
      <c r="H12" s="66">
        <v>10</v>
      </c>
      <c r="I12" s="66">
        <v>11</v>
      </c>
      <c r="J12" s="67">
        <v>12</v>
      </c>
      <c r="K12" s="158"/>
      <c r="L12" s="158"/>
      <c r="M12" s="221" t="s">
        <v>97</v>
      </c>
      <c r="N12" s="222"/>
      <c r="O12" s="58" t="s">
        <v>130</v>
      </c>
      <c r="P12" s="65">
        <v>7</v>
      </c>
      <c r="Q12" s="66">
        <v>8</v>
      </c>
      <c r="R12" s="66">
        <v>9</v>
      </c>
      <c r="S12" s="66">
        <v>10</v>
      </c>
      <c r="T12" s="66">
        <v>11</v>
      </c>
      <c r="U12" s="66">
        <v>12</v>
      </c>
      <c r="V12" s="67">
        <v>13</v>
      </c>
      <c r="W12" s="158"/>
      <c r="X12" s="158"/>
      <c r="Y12" s="157"/>
      <c r="Z12" s="157"/>
      <c r="AA12" s="157"/>
      <c r="AB12" s="157"/>
      <c r="AC12" s="157"/>
      <c r="AD12" s="157"/>
      <c r="AE12" s="157"/>
      <c r="AF12" s="157"/>
      <c r="AG12" s="157"/>
      <c r="AH12" s="157"/>
      <c r="AI12" s="157"/>
      <c r="AJ12" s="157"/>
      <c r="AK12" s="157"/>
      <c r="AL12" s="157"/>
    </row>
    <row r="13" spans="1:50" ht="20.149999999999999" customHeight="1" x14ac:dyDescent="0.25">
      <c r="A13" s="158"/>
      <c r="B13" s="156"/>
      <c r="C13" s="58" t="s">
        <v>130</v>
      </c>
      <c r="D13" s="79">
        <v>13</v>
      </c>
      <c r="E13" s="80">
        <v>14</v>
      </c>
      <c r="F13" s="80">
        <v>15</v>
      </c>
      <c r="G13" s="80">
        <v>16</v>
      </c>
      <c r="H13" s="80">
        <v>17</v>
      </c>
      <c r="I13" s="80">
        <v>18</v>
      </c>
      <c r="J13" s="81">
        <v>19</v>
      </c>
      <c r="K13" s="158"/>
      <c r="L13" s="158"/>
      <c r="M13" s="221" t="s">
        <v>97</v>
      </c>
      <c r="N13" s="222"/>
      <c r="O13" s="58" t="s">
        <v>130</v>
      </c>
      <c r="P13" s="79">
        <v>14</v>
      </c>
      <c r="Q13" s="80">
        <v>15</v>
      </c>
      <c r="R13" s="80">
        <v>16</v>
      </c>
      <c r="S13" s="80">
        <v>17</v>
      </c>
      <c r="T13" s="80">
        <v>18</v>
      </c>
      <c r="U13" s="80">
        <v>19</v>
      </c>
      <c r="V13" s="81">
        <v>20</v>
      </c>
      <c r="W13" s="158"/>
      <c r="X13" s="158"/>
      <c r="Y13" s="157"/>
      <c r="Z13" s="157"/>
      <c r="AA13" s="157"/>
      <c r="AB13" s="157"/>
      <c r="AC13" s="157"/>
      <c r="AD13" s="157"/>
      <c r="AE13" s="157"/>
      <c r="AF13" s="157"/>
      <c r="AG13" s="157"/>
      <c r="AH13" s="157"/>
      <c r="AI13" s="157"/>
      <c r="AJ13" s="157"/>
      <c r="AK13" s="157"/>
      <c r="AL13" s="157"/>
    </row>
    <row r="14" spans="1:50" ht="20.149999999999999" customHeight="1" x14ac:dyDescent="0.25">
      <c r="A14" s="158"/>
      <c r="B14" s="156"/>
      <c r="C14" s="58" t="s">
        <v>130</v>
      </c>
      <c r="D14" s="68">
        <v>20</v>
      </c>
      <c r="E14" s="69">
        <v>21</v>
      </c>
      <c r="F14" s="69">
        <v>22</v>
      </c>
      <c r="G14" s="69">
        <v>23</v>
      </c>
      <c r="H14" s="69">
        <v>24</v>
      </c>
      <c r="I14" s="69">
        <v>25</v>
      </c>
      <c r="J14" s="70">
        <v>26</v>
      </c>
      <c r="K14" s="158"/>
      <c r="L14" s="158"/>
      <c r="M14" s="221" t="s">
        <v>97</v>
      </c>
      <c r="N14" s="222"/>
      <c r="O14" s="58" t="s">
        <v>130</v>
      </c>
      <c r="P14" s="68">
        <v>21</v>
      </c>
      <c r="Q14" s="69">
        <v>22</v>
      </c>
      <c r="R14" s="69">
        <v>23</v>
      </c>
      <c r="S14" s="69">
        <v>24</v>
      </c>
      <c r="T14" s="69">
        <v>25</v>
      </c>
      <c r="U14" s="69">
        <v>26</v>
      </c>
      <c r="V14" s="70">
        <v>27</v>
      </c>
      <c r="W14" s="158"/>
      <c r="X14" s="158"/>
      <c r="Y14" s="157"/>
      <c r="Z14" s="157"/>
      <c r="AA14" s="157"/>
      <c r="AB14" s="157"/>
      <c r="AC14" s="157"/>
      <c r="AD14" s="157"/>
      <c r="AE14" s="157"/>
      <c r="AF14" s="157"/>
      <c r="AG14" s="157"/>
      <c r="AH14" s="157"/>
      <c r="AI14" s="157"/>
      <c r="AJ14" s="157"/>
      <c r="AK14" s="157"/>
      <c r="AL14" s="157"/>
    </row>
    <row r="15" spans="1:50" ht="20.149999999999999" customHeight="1" x14ac:dyDescent="0.25">
      <c r="A15" s="158"/>
      <c r="B15" s="156"/>
      <c r="C15" s="58" t="s">
        <v>137</v>
      </c>
      <c r="D15" s="82">
        <v>27</v>
      </c>
      <c r="E15" s="83">
        <v>28</v>
      </c>
      <c r="F15" s="83">
        <v>29</v>
      </c>
      <c r="G15" s="83">
        <v>30</v>
      </c>
      <c r="H15" s="83">
        <v>1</v>
      </c>
      <c r="I15" s="83">
        <v>2</v>
      </c>
      <c r="J15" s="84">
        <v>3</v>
      </c>
      <c r="K15" s="158"/>
      <c r="L15" s="158"/>
      <c r="M15" s="221" t="s">
        <v>97</v>
      </c>
      <c r="N15" s="222"/>
      <c r="O15" s="58" t="s">
        <v>137</v>
      </c>
      <c r="P15" s="82">
        <v>28</v>
      </c>
      <c r="Q15" s="83">
        <v>29</v>
      </c>
      <c r="R15" s="83">
        <v>30</v>
      </c>
      <c r="S15" s="83">
        <v>1</v>
      </c>
      <c r="T15" s="83">
        <v>2</v>
      </c>
      <c r="U15" s="83">
        <v>3</v>
      </c>
      <c r="V15" s="84">
        <v>4</v>
      </c>
      <c r="W15" s="158"/>
      <c r="X15" s="158"/>
      <c r="Y15" s="157"/>
      <c r="Z15" s="157"/>
      <c r="AA15" s="157"/>
      <c r="AB15" s="157"/>
      <c r="AC15" s="157"/>
      <c r="AD15" s="157"/>
      <c r="AE15" s="157"/>
      <c r="AF15" s="157"/>
      <c r="AG15" s="157"/>
      <c r="AH15" s="157"/>
      <c r="AI15" s="157"/>
      <c r="AJ15" s="157"/>
      <c r="AK15" s="157"/>
      <c r="AL15" s="157"/>
    </row>
    <row r="16" spans="1:50" x14ac:dyDescent="0.25">
      <c r="A16" s="156"/>
      <c r="B16" s="156"/>
      <c r="C16" s="156"/>
      <c r="D16" s="156"/>
      <c r="E16" s="156"/>
      <c r="F16" s="156"/>
      <c r="G16" s="156"/>
      <c r="H16" s="156"/>
      <c r="I16" s="156"/>
      <c r="J16" s="156"/>
      <c r="K16" s="156"/>
      <c r="L16" s="156"/>
      <c r="M16" s="156"/>
      <c r="N16" s="156"/>
      <c r="O16" s="156"/>
      <c r="P16" s="156"/>
      <c r="Q16" s="156"/>
      <c r="R16" s="156"/>
      <c r="S16" s="156"/>
      <c r="T16" s="156"/>
      <c r="U16" s="156"/>
      <c r="V16" s="156"/>
      <c r="W16" s="156"/>
      <c r="X16" s="156"/>
      <c r="Y16" s="157"/>
      <c r="Z16" s="157"/>
      <c r="AA16" s="157"/>
      <c r="AB16" s="157"/>
      <c r="AC16" s="157"/>
      <c r="AD16" s="157"/>
      <c r="AE16" s="157"/>
      <c r="AF16" s="157"/>
      <c r="AG16" s="157"/>
      <c r="AH16" s="157"/>
      <c r="AI16" s="157"/>
      <c r="AJ16" s="157"/>
      <c r="AK16" s="157"/>
      <c r="AL16" s="157"/>
    </row>
    <row r="17" spans="1:50" x14ac:dyDescent="0.25">
      <c r="A17" s="156"/>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7"/>
      <c r="Z17" s="157"/>
      <c r="AA17" s="157"/>
      <c r="AB17" s="157"/>
      <c r="AC17" s="157"/>
      <c r="AD17" s="157"/>
      <c r="AE17" s="157"/>
      <c r="AF17" s="157"/>
      <c r="AG17" s="157"/>
      <c r="AH17" s="157"/>
      <c r="AI17" s="157"/>
      <c r="AJ17" s="157"/>
      <c r="AK17" s="157"/>
      <c r="AL17" s="157"/>
    </row>
    <row r="18" spans="1:50" ht="13" x14ac:dyDescent="0.3">
      <c r="A18" s="156"/>
      <c r="B18" s="156"/>
      <c r="C18" s="156"/>
      <c r="D18" s="223" t="s">
        <v>98</v>
      </c>
      <c r="E18" s="223"/>
      <c r="F18" s="223"/>
      <c r="G18" s="223"/>
      <c r="H18" s="223"/>
      <c r="I18" s="223"/>
      <c r="J18" s="223"/>
      <c r="K18" s="156"/>
      <c r="L18" s="156"/>
      <c r="M18" s="156"/>
      <c r="N18" s="156"/>
      <c r="O18" s="156"/>
      <c r="P18" s="223" t="s">
        <v>99</v>
      </c>
      <c r="Q18" s="223"/>
      <c r="R18" s="223"/>
      <c r="S18" s="223"/>
      <c r="T18" s="223"/>
      <c r="U18" s="223"/>
      <c r="V18" s="223"/>
      <c r="W18" s="156"/>
      <c r="X18" s="156"/>
      <c r="Y18" s="157"/>
      <c r="Z18" s="157"/>
      <c r="AA18" s="157"/>
      <c r="AB18" s="157"/>
      <c r="AC18" s="157"/>
      <c r="AD18" s="157"/>
      <c r="AE18" s="157"/>
      <c r="AF18" s="157"/>
      <c r="AG18" s="157"/>
      <c r="AH18" s="157"/>
      <c r="AI18" s="157"/>
      <c r="AJ18" s="157"/>
      <c r="AK18" s="157"/>
      <c r="AL18" s="157"/>
    </row>
    <row r="19" spans="1:50" ht="13.15" customHeight="1" x14ac:dyDescent="0.25">
      <c r="A19" s="156"/>
      <c r="B19" s="156"/>
      <c r="C19" s="220" t="s">
        <v>131</v>
      </c>
      <c r="D19" s="220"/>
      <c r="E19" s="220"/>
      <c r="F19" s="220"/>
      <c r="G19" s="156"/>
      <c r="H19" s="156" t="s">
        <v>132</v>
      </c>
      <c r="I19" s="156"/>
      <c r="J19" s="156"/>
      <c r="K19" s="156"/>
      <c r="L19" s="156"/>
      <c r="M19" s="156"/>
      <c r="N19" s="156"/>
      <c r="O19" s="220" t="s">
        <v>125</v>
      </c>
      <c r="P19" s="220"/>
      <c r="Q19" s="220"/>
      <c r="R19" s="220"/>
      <c r="S19" s="156"/>
      <c r="T19" s="156" t="s">
        <v>126</v>
      </c>
      <c r="U19" s="156"/>
      <c r="V19" s="156"/>
      <c r="W19" s="156"/>
      <c r="X19" s="156"/>
      <c r="Y19" s="157"/>
      <c r="Z19" s="157"/>
      <c r="AA19" s="157"/>
      <c r="AB19" s="157"/>
      <c r="AC19" s="157"/>
      <c r="AD19" s="157"/>
      <c r="AE19" s="157"/>
      <c r="AF19" s="157"/>
      <c r="AG19" s="157"/>
      <c r="AH19" s="157"/>
      <c r="AI19" s="157"/>
      <c r="AJ19" s="157"/>
      <c r="AK19" s="157"/>
      <c r="AL19" s="157"/>
    </row>
    <row r="20" spans="1:50" x14ac:dyDescent="0.25">
      <c r="A20" s="71"/>
      <c r="B20" s="71"/>
      <c r="C20" s="220" t="s">
        <v>133</v>
      </c>
      <c r="D20" s="220"/>
      <c r="E20" s="220"/>
      <c r="F20" s="220"/>
      <c r="G20" s="7"/>
      <c r="H20" s="7" t="s">
        <v>126</v>
      </c>
      <c r="I20" s="7"/>
      <c r="J20" s="7"/>
      <c r="K20" s="71"/>
      <c r="L20" s="71"/>
      <c r="M20" s="71"/>
      <c r="N20" s="71"/>
      <c r="O20" s="220" t="s">
        <v>128</v>
      </c>
      <c r="P20" s="220"/>
      <c r="Q20" s="220"/>
      <c r="R20" s="220"/>
      <c r="S20" s="7"/>
      <c r="T20" s="7" t="s">
        <v>129</v>
      </c>
      <c r="U20" s="7"/>
      <c r="V20" s="7"/>
      <c r="W20" s="7"/>
      <c r="X20" s="7"/>
      <c r="Y20" s="72"/>
      <c r="Z20" s="72"/>
      <c r="AA20" s="72"/>
      <c r="AB20" s="72"/>
      <c r="AC20" s="72"/>
      <c r="AD20" s="72"/>
      <c r="AE20" s="72"/>
      <c r="AF20" s="72"/>
      <c r="AG20" s="72"/>
      <c r="AH20" s="72"/>
      <c r="AI20" s="72"/>
      <c r="AJ20" s="72"/>
      <c r="AK20" s="72"/>
      <c r="AL20" s="72"/>
      <c r="AM20" s="1"/>
      <c r="AN20" s="1"/>
      <c r="AO20" s="1"/>
      <c r="AP20" s="1"/>
      <c r="AQ20" s="1"/>
      <c r="AR20" s="1"/>
      <c r="AS20" s="1"/>
      <c r="AT20" s="1"/>
      <c r="AU20" s="1"/>
      <c r="AV20" s="1"/>
      <c r="AW20" s="1"/>
      <c r="AX20" s="1"/>
    </row>
    <row r="21" spans="1:50" x14ac:dyDescent="0.25">
      <c r="A21" s="73"/>
      <c r="B21" s="73"/>
      <c r="C21" s="220" t="s">
        <v>134</v>
      </c>
      <c r="D21" s="220"/>
      <c r="E21" s="220"/>
      <c r="F21" s="220"/>
      <c r="G21" s="7"/>
      <c r="H21" s="7" t="s">
        <v>129</v>
      </c>
      <c r="I21" s="7"/>
      <c r="J21" s="7"/>
      <c r="K21" s="71"/>
      <c r="L21" s="71"/>
      <c r="M21" s="71"/>
      <c r="N21" s="71"/>
      <c r="O21" s="220" t="s">
        <v>135</v>
      </c>
      <c r="P21" s="220"/>
      <c r="Q21" s="220"/>
      <c r="R21" s="220"/>
      <c r="S21" s="74"/>
      <c r="T21" s="74" t="s">
        <v>132</v>
      </c>
      <c r="U21" s="74"/>
      <c r="V21" s="74"/>
      <c r="W21" s="74"/>
      <c r="X21" s="74"/>
      <c r="Y21" s="72"/>
      <c r="Z21" s="72"/>
      <c r="AA21" s="72"/>
      <c r="AB21" s="72"/>
      <c r="AC21" s="72"/>
      <c r="AD21" s="72"/>
      <c r="AE21" s="72"/>
      <c r="AF21" s="72"/>
      <c r="AG21" s="72"/>
      <c r="AH21" s="72"/>
      <c r="AI21" s="72"/>
      <c r="AJ21" s="72"/>
      <c r="AK21" s="72"/>
      <c r="AL21" s="72"/>
      <c r="AM21" s="1"/>
      <c r="AN21" s="1"/>
      <c r="AO21" s="1"/>
      <c r="AP21" s="1"/>
      <c r="AQ21" s="1"/>
      <c r="AR21" s="1"/>
      <c r="AS21" s="1"/>
      <c r="AT21" s="1"/>
      <c r="AU21" s="1"/>
      <c r="AV21" s="1"/>
      <c r="AW21" s="1"/>
      <c r="AX21" s="1"/>
    </row>
    <row r="22" spans="1:50" x14ac:dyDescent="0.25">
      <c r="A22" s="71"/>
      <c r="B22" s="71"/>
      <c r="C22" s="220"/>
      <c r="D22" s="220"/>
      <c r="E22" s="220"/>
      <c r="F22" s="220"/>
      <c r="G22" s="7"/>
      <c r="H22" s="7"/>
      <c r="I22" s="7"/>
      <c r="J22" s="7"/>
      <c r="K22" s="71"/>
      <c r="L22" s="71"/>
      <c r="M22" s="71"/>
      <c r="N22" s="71"/>
      <c r="O22" s="220"/>
      <c r="P22" s="220"/>
      <c r="Q22" s="220"/>
      <c r="R22" s="220"/>
      <c r="S22" s="7"/>
      <c r="T22" s="7"/>
      <c r="U22" s="7"/>
      <c r="V22" s="7"/>
      <c r="W22" s="7"/>
      <c r="X22" s="7"/>
      <c r="Y22" s="72"/>
      <c r="Z22" s="72"/>
      <c r="AA22" s="72"/>
      <c r="AB22" s="72"/>
      <c r="AC22" s="72"/>
      <c r="AD22" s="72"/>
      <c r="AE22" s="72"/>
      <c r="AF22" s="72"/>
      <c r="AG22" s="72"/>
      <c r="AH22" s="72"/>
      <c r="AI22" s="72"/>
      <c r="AJ22" s="72"/>
      <c r="AK22" s="72"/>
      <c r="AL22" s="72"/>
      <c r="AM22" s="1"/>
      <c r="AN22" s="1"/>
      <c r="AO22" s="1"/>
      <c r="AP22" s="1"/>
      <c r="AQ22" s="1"/>
      <c r="AR22" s="1"/>
      <c r="AS22" s="1"/>
      <c r="AT22" s="1"/>
      <c r="AU22" s="1"/>
      <c r="AV22" s="1"/>
      <c r="AW22" s="1"/>
      <c r="AX22" s="1"/>
    </row>
    <row r="23" spans="1:50" x14ac:dyDescent="0.25">
      <c r="A23" s="71"/>
      <c r="B23" s="71"/>
      <c r="C23" s="220"/>
      <c r="D23" s="220"/>
      <c r="E23" s="220"/>
      <c r="F23" s="220"/>
      <c r="G23" s="7"/>
      <c r="H23" s="7"/>
      <c r="I23" s="7"/>
      <c r="J23" s="71"/>
      <c r="K23" s="71"/>
      <c r="L23" s="71"/>
      <c r="M23" s="71"/>
      <c r="N23" s="71"/>
      <c r="O23" s="220"/>
      <c r="P23" s="220"/>
      <c r="Q23" s="220"/>
      <c r="R23" s="220"/>
      <c r="S23" s="7"/>
      <c r="T23" s="7"/>
      <c r="U23" s="7"/>
      <c r="V23" s="7"/>
      <c r="W23" s="7"/>
      <c r="X23" s="71"/>
      <c r="Y23" s="72"/>
      <c r="Z23" s="72"/>
      <c r="AA23" s="72"/>
      <c r="AB23" s="72"/>
      <c r="AC23" s="72"/>
      <c r="AD23" s="72"/>
      <c r="AE23" s="72"/>
      <c r="AF23" s="72"/>
      <c r="AG23" s="72"/>
      <c r="AH23" s="72"/>
      <c r="AI23" s="72"/>
      <c r="AJ23" s="72"/>
      <c r="AK23" s="72"/>
      <c r="AL23" s="72"/>
      <c r="AM23" s="1"/>
      <c r="AN23" s="1"/>
      <c r="AO23" s="1"/>
      <c r="AP23" s="1"/>
      <c r="AQ23" s="1"/>
      <c r="AR23" s="1"/>
      <c r="AS23" s="1"/>
      <c r="AT23" s="1"/>
      <c r="AU23" s="1"/>
      <c r="AV23" s="1"/>
      <c r="AW23" s="1"/>
      <c r="AX23" s="1"/>
    </row>
    <row r="24" spans="1:50" x14ac:dyDescent="0.25">
      <c r="A24" s="156"/>
      <c r="B24" s="156"/>
      <c r="C24" s="220"/>
      <c r="D24" s="220"/>
      <c r="E24" s="220"/>
      <c r="F24" s="220"/>
      <c r="G24" s="7"/>
      <c r="H24" s="7"/>
      <c r="I24" s="7"/>
      <c r="J24" s="156"/>
      <c r="K24" s="156"/>
      <c r="L24" s="156"/>
      <c r="M24" s="156"/>
      <c r="N24" s="156"/>
      <c r="O24" s="220"/>
      <c r="P24" s="220"/>
      <c r="Q24" s="220"/>
      <c r="R24" s="220"/>
      <c r="S24" s="7"/>
      <c r="T24" s="7"/>
      <c r="U24" s="7"/>
      <c r="V24" s="7"/>
      <c r="W24" s="7"/>
      <c r="X24" s="156"/>
      <c r="Y24" s="157"/>
      <c r="Z24" s="157"/>
      <c r="AA24" s="157"/>
      <c r="AB24" s="157"/>
      <c r="AC24" s="157"/>
      <c r="AD24" s="157"/>
      <c r="AE24" s="157"/>
      <c r="AF24" s="157"/>
      <c r="AG24" s="157"/>
      <c r="AH24" s="157"/>
      <c r="AI24" s="157"/>
      <c r="AJ24" s="157"/>
      <c r="AK24" s="157"/>
      <c r="AL24" s="157"/>
    </row>
    <row r="25" spans="1:50" ht="12.75" customHeight="1" x14ac:dyDescent="0.25">
      <c r="Y25" s="157"/>
      <c r="Z25" s="157"/>
      <c r="AA25" s="157"/>
      <c r="AB25" s="157"/>
      <c r="AC25" s="157"/>
      <c r="AD25" s="157"/>
      <c r="AE25" s="157"/>
      <c r="AF25" s="157"/>
      <c r="AG25" s="157"/>
      <c r="AH25" s="157"/>
      <c r="AI25" s="157"/>
      <c r="AJ25" s="157"/>
      <c r="AK25" s="157"/>
      <c r="AL25" s="157"/>
    </row>
    <row r="26" spans="1:50" x14ac:dyDescent="0.25">
      <c r="A26" s="156"/>
      <c r="B26" s="156"/>
      <c r="C26" s="220"/>
      <c r="D26" s="220"/>
      <c r="E26" s="220"/>
      <c r="F26" s="220"/>
      <c r="G26" s="7"/>
      <c r="H26" s="7"/>
      <c r="I26" s="7"/>
      <c r="J26" s="156"/>
      <c r="K26" s="156"/>
      <c r="L26" s="156"/>
      <c r="M26" s="156"/>
      <c r="N26" s="156"/>
      <c r="O26" s="220"/>
      <c r="P26" s="220"/>
      <c r="Q26" s="220"/>
      <c r="R26" s="220"/>
      <c r="S26" s="7"/>
      <c r="T26" s="7"/>
      <c r="U26" s="7"/>
      <c r="V26" s="7"/>
      <c r="W26" s="7"/>
      <c r="X26" s="156"/>
      <c r="Y26" s="157"/>
      <c r="Z26" s="157"/>
      <c r="AA26" s="157"/>
      <c r="AB26" s="157"/>
      <c r="AC26" s="157"/>
      <c r="AD26" s="157"/>
      <c r="AE26" s="157"/>
      <c r="AF26" s="157"/>
      <c r="AG26" s="157"/>
      <c r="AH26" s="157"/>
      <c r="AI26" s="157"/>
      <c r="AJ26" s="157"/>
      <c r="AK26" s="157"/>
      <c r="AL26" s="157"/>
    </row>
    <row r="27" spans="1:50" x14ac:dyDescent="0.25">
      <c r="A27" s="156"/>
      <c r="B27" s="156"/>
      <c r="C27" s="220"/>
      <c r="D27" s="224"/>
      <c r="E27" s="224"/>
      <c r="F27" s="7"/>
      <c r="G27" s="7"/>
      <c r="H27" s="7"/>
      <c r="I27" s="7"/>
      <c r="J27" s="156"/>
      <c r="K27" s="156"/>
      <c r="L27" s="156"/>
      <c r="M27" s="156"/>
      <c r="N27" s="156"/>
      <c r="O27" s="220"/>
      <c r="P27" s="224"/>
      <c r="Q27" s="224"/>
      <c r="R27" s="7"/>
      <c r="S27" s="7"/>
      <c r="T27" s="7"/>
      <c r="U27" s="7"/>
      <c r="V27" s="7"/>
      <c r="W27" s="7"/>
      <c r="X27" s="156"/>
      <c r="Y27" s="157"/>
      <c r="Z27" s="157"/>
      <c r="AA27" s="157"/>
      <c r="AB27" s="157"/>
      <c r="AC27" s="157"/>
      <c r="AD27" s="157"/>
      <c r="AE27" s="157"/>
      <c r="AF27" s="157"/>
      <c r="AG27" s="157"/>
      <c r="AH27" s="157"/>
      <c r="AI27" s="157"/>
      <c r="AJ27" s="157"/>
      <c r="AK27" s="157"/>
      <c r="AL27" s="157"/>
    </row>
    <row r="28" spans="1:50" x14ac:dyDescent="0.25">
      <c r="A28" s="156"/>
      <c r="B28" s="156"/>
      <c r="C28" s="220"/>
      <c r="D28" s="224"/>
      <c r="E28" s="224"/>
      <c r="F28" s="156"/>
      <c r="G28" s="156"/>
      <c r="H28" s="156"/>
      <c r="I28" s="156"/>
      <c r="J28" s="156"/>
      <c r="K28" s="156"/>
      <c r="L28" s="156"/>
      <c r="M28" s="156"/>
      <c r="N28" s="156"/>
      <c r="O28" s="220"/>
      <c r="P28" s="224"/>
      <c r="Q28" s="224"/>
      <c r="R28" s="156"/>
      <c r="S28" s="156"/>
      <c r="T28" s="156"/>
      <c r="U28" s="156"/>
      <c r="V28" s="156"/>
      <c r="W28" s="156"/>
      <c r="X28" s="156"/>
      <c r="Y28" s="157"/>
      <c r="Z28" s="157"/>
      <c r="AA28" s="157"/>
      <c r="AB28" s="157"/>
      <c r="AC28" s="157"/>
      <c r="AD28" s="157"/>
      <c r="AE28" s="157"/>
      <c r="AF28" s="157"/>
      <c r="AG28" s="157"/>
      <c r="AH28" s="157"/>
      <c r="AI28" s="157"/>
      <c r="AJ28" s="157"/>
      <c r="AK28" s="157"/>
      <c r="AL28" s="157"/>
    </row>
    <row r="29" spans="1:50" x14ac:dyDescent="0.25">
      <c r="A29" s="156"/>
      <c r="B29" s="156"/>
      <c r="C29" s="220"/>
      <c r="D29" s="224"/>
      <c r="E29" s="224"/>
      <c r="F29" s="156"/>
      <c r="G29" s="156"/>
      <c r="H29" s="156"/>
      <c r="I29" s="156"/>
      <c r="J29" s="156"/>
      <c r="K29" s="156"/>
      <c r="L29" s="156"/>
      <c r="M29" s="156"/>
      <c r="N29" s="156"/>
      <c r="O29" s="220"/>
      <c r="P29" s="224"/>
      <c r="Q29" s="224"/>
      <c r="R29" s="156"/>
      <c r="T29" s="156"/>
      <c r="U29" s="156"/>
      <c r="V29" s="156"/>
      <c r="W29" s="156"/>
      <c r="X29" s="156"/>
      <c r="Y29" s="157"/>
      <c r="Z29" s="157"/>
      <c r="AA29" s="157"/>
      <c r="AB29" s="157"/>
      <c r="AC29" s="157"/>
      <c r="AD29" s="157"/>
      <c r="AE29" s="157"/>
      <c r="AF29" s="157"/>
      <c r="AG29" s="157"/>
      <c r="AH29" s="157"/>
      <c r="AI29" s="157"/>
      <c r="AJ29" s="157"/>
      <c r="AK29" s="157"/>
      <c r="AL29" s="157"/>
    </row>
    <row r="30" spans="1:50" ht="13" x14ac:dyDescent="0.3">
      <c r="A30" s="156"/>
      <c r="B30" s="156"/>
      <c r="C30" s="159"/>
      <c r="D30" s="156"/>
      <c r="E30" s="156"/>
      <c r="F30" s="156"/>
      <c r="G30" s="75" t="s">
        <v>100</v>
      </c>
      <c r="H30" s="156">
        <v>30</v>
      </c>
      <c r="I30" s="156"/>
      <c r="J30" s="156"/>
      <c r="K30" s="156"/>
      <c r="L30" s="156"/>
      <c r="M30" s="156"/>
      <c r="N30" s="156"/>
      <c r="O30" s="159"/>
      <c r="P30" s="156"/>
      <c r="Q30" s="156"/>
      <c r="R30" s="156"/>
      <c r="S30" s="75" t="s">
        <v>100</v>
      </c>
      <c r="T30" s="156">
        <v>30</v>
      </c>
      <c r="U30" s="156"/>
      <c r="V30" s="156"/>
      <c r="W30" s="156"/>
      <c r="X30" s="156"/>
      <c r="Y30" s="157"/>
      <c r="Z30" s="157"/>
      <c r="AA30" s="157"/>
      <c r="AB30" s="157"/>
      <c r="AC30" s="157"/>
      <c r="AD30" s="157"/>
      <c r="AE30" s="157"/>
      <c r="AF30" s="157"/>
      <c r="AG30" s="157"/>
      <c r="AH30" s="157"/>
      <c r="AI30" s="157"/>
      <c r="AJ30" s="157"/>
      <c r="AK30" s="157"/>
      <c r="AL30" s="157"/>
    </row>
    <row r="31" spans="1:50" ht="13" x14ac:dyDescent="0.3">
      <c r="A31" s="156"/>
      <c r="B31" s="156"/>
      <c r="C31" s="159"/>
      <c r="D31" s="156"/>
      <c r="E31" s="156"/>
      <c r="F31" s="156"/>
      <c r="G31" s="75" t="s">
        <v>101</v>
      </c>
      <c r="H31" s="156">
        <v>12</v>
      </c>
      <c r="I31" s="156"/>
      <c r="J31" s="156"/>
      <c r="K31" s="156"/>
      <c r="L31" s="156"/>
      <c r="M31" s="156"/>
      <c r="N31" s="156"/>
      <c r="O31" s="159"/>
      <c r="P31" s="156"/>
      <c r="Q31" s="156"/>
      <c r="R31" s="156"/>
      <c r="S31" s="75" t="s">
        <v>101</v>
      </c>
      <c r="T31" s="156">
        <v>12</v>
      </c>
      <c r="U31" s="156"/>
      <c r="V31" s="156"/>
      <c r="W31" s="156"/>
      <c r="X31" s="156"/>
      <c r="Y31" s="157"/>
      <c r="Z31" s="157"/>
      <c r="AA31" s="157"/>
      <c r="AB31" s="157"/>
      <c r="AC31" s="157"/>
      <c r="AD31" s="157"/>
      <c r="AE31" s="157"/>
      <c r="AF31" s="157"/>
      <c r="AG31" s="157"/>
      <c r="AH31" s="157"/>
      <c r="AI31" s="157"/>
      <c r="AJ31" s="157"/>
      <c r="AK31" s="157"/>
      <c r="AL31" s="157"/>
    </row>
    <row r="32" spans="1:50" x14ac:dyDescent="0.25">
      <c r="A32" s="156"/>
      <c r="B32" s="156"/>
      <c r="C32" s="159"/>
      <c r="D32" s="156"/>
      <c r="E32" s="156"/>
      <c r="F32" s="156"/>
      <c r="G32" s="156"/>
      <c r="H32" s="156"/>
      <c r="I32" s="156"/>
      <c r="J32" s="156"/>
      <c r="K32" s="156"/>
      <c r="L32" s="156"/>
      <c r="M32" s="156"/>
      <c r="N32" s="156"/>
      <c r="O32" s="159"/>
      <c r="P32" s="156"/>
      <c r="Q32" s="156"/>
      <c r="R32" s="156"/>
      <c r="S32" s="156"/>
      <c r="T32" s="156"/>
      <c r="U32" s="156"/>
      <c r="V32" s="156"/>
      <c r="W32" s="156"/>
      <c r="X32" s="156"/>
      <c r="Y32" s="157"/>
      <c r="Z32" s="157"/>
      <c r="AA32" s="157"/>
      <c r="AB32" s="157"/>
      <c r="AC32" s="157"/>
      <c r="AD32" s="157"/>
      <c r="AE32" s="157"/>
      <c r="AF32" s="157"/>
      <c r="AG32" s="157"/>
      <c r="AH32" s="157"/>
      <c r="AI32" s="157"/>
      <c r="AJ32" s="157"/>
      <c r="AK32" s="157"/>
      <c r="AL32" s="157"/>
    </row>
    <row r="33" spans="1:38" x14ac:dyDescent="0.25">
      <c r="A33" s="156"/>
      <c r="B33" s="156"/>
      <c r="C33" s="159"/>
      <c r="D33" s="156"/>
      <c r="E33" s="156"/>
      <c r="F33" s="156"/>
      <c r="G33" s="156"/>
      <c r="H33" s="156"/>
      <c r="I33" s="156"/>
      <c r="J33" s="156"/>
      <c r="K33" s="156"/>
      <c r="L33" s="156"/>
      <c r="M33" s="156"/>
      <c r="N33" s="156"/>
      <c r="O33" s="159"/>
      <c r="P33" s="156"/>
      <c r="Q33" s="156"/>
      <c r="R33" s="156"/>
      <c r="S33" s="156"/>
      <c r="T33" s="156"/>
      <c r="U33" s="156"/>
      <c r="V33" s="156"/>
      <c r="W33" s="156"/>
      <c r="X33" s="156"/>
      <c r="Y33" s="157"/>
      <c r="Z33" s="157"/>
      <c r="AA33" s="157"/>
      <c r="AB33" s="157"/>
      <c r="AC33" s="157"/>
      <c r="AD33" s="157"/>
      <c r="AE33" s="157"/>
      <c r="AF33" s="157"/>
      <c r="AG33" s="157"/>
      <c r="AH33" s="157"/>
      <c r="AI33" s="157"/>
      <c r="AJ33" s="157"/>
      <c r="AK33" s="157"/>
      <c r="AL33" s="157"/>
    </row>
    <row r="34" spans="1:38" ht="13" x14ac:dyDescent="0.3">
      <c r="A34" s="156"/>
      <c r="B34" s="76"/>
      <c r="C34" s="77"/>
      <c r="D34" s="156"/>
      <c r="E34" s="156"/>
      <c r="F34" s="156"/>
      <c r="G34" s="156"/>
      <c r="H34" s="156"/>
      <c r="I34" s="156"/>
      <c r="J34" s="156"/>
      <c r="K34" s="156"/>
      <c r="L34" s="156"/>
      <c r="M34" s="156"/>
      <c r="N34" s="156"/>
      <c r="O34" s="159"/>
      <c r="P34" s="156"/>
      <c r="Q34" s="156"/>
      <c r="R34" s="156"/>
      <c r="S34" s="156"/>
      <c r="T34" s="156"/>
      <c r="U34" s="156"/>
      <c r="V34" s="156"/>
      <c r="W34" s="156"/>
      <c r="X34" s="156"/>
      <c r="Y34" s="157"/>
      <c r="Z34" s="157"/>
      <c r="AA34" s="157"/>
      <c r="AB34" s="157"/>
      <c r="AC34" s="157"/>
      <c r="AD34" s="157"/>
      <c r="AE34" s="157"/>
      <c r="AF34" s="157"/>
      <c r="AG34" s="157"/>
      <c r="AH34" s="157"/>
      <c r="AI34" s="157"/>
      <c r="AJ34" s="157"/>
      <c r="AK34" s="157"/>
      <c r="AL34" s="157"/>
    </row>
    <row r="35" spans="1:38" ht="13" x14ac:dyDescent="0.3">
      <c r="A35" s="156"/>
      <c r="B35" s="76"/>
      <c r="C35" s="77"/>
      <c r="D35" s="156"/>
      <c r="E35" s="156"/>
      <c r="F35" s="156"/>
      <c r="G35" s="156"/>
      <c r="H35" s="156"/>
      <c r="I35" s="156"/>
      <c r="J35" s="156"/>
      <c r="K35" s="156"/>
      <c r="L35" s="156"/>
      <c r="M35" s="156"/>
      <c r="N35" s="156"/>
      <c r="O35" s="156"/>
      <c r="P35" s="156"/>
      <c r="Q35" s="156"/>
      <c r="R35" s="156"/>
      <c r="S35" s="156"/>
      <c r="T35" s="156"/>
      <c r="U35" s="156"/>
      <c r="V35" s="156"/>
      <c r="W35" s="156"/>
      <c r="X35" s="156"/>
      <c r="Y35" s="157"/>
      <c r="Z35" s="157"/>
      <c r="AA35" s="157"/>
      <c r="AB35" s="157"/>
      <c r="AC35" s="157"/>
      <c r="AD35" s="157"/>
      <c r="AE35" s="157"/>
      <c r="AF35" s="157"/>
      <c r="AG35" s="157"/>
      <c r="AH35" s="157"/>
      <c r="AI35" s="157"/>
      <c r="AJ35" s="157"/>
      <c r="AK35" s="157"/>
      <c r="AL35" s="157"/>
    </row>
    <row r="36" spans="1:38" ht="13" x14ac:dyDescent="0.3">
      <c r="A36" s="156"/>
      <c r="B36" s="156"/>
      <c r="C36" s="77"/>
      <c r="D36" s="156"/>
      <c r="E36" s="156"/>
      <c r="F36" s="156"/>
      <c r="G36" s="156"/>
      <c r="H36" s="156"/>
      <c r="I36" s="156"/>
      <c r="J36" s="156"/>
      <c r="K36" s="156"/>
      <c r="L36" s="156"/>
      <c r="M36" s="156"/>
      <c r="N36" s="156"/>
      <c r="O36" s="156"/>
      <c r="P36" s="156"/>
      <c r="Q36" s="156"/>
      <c r="R36" s="156"/>
      <c r="S36" s="156"/>
      <c r="T36" s="156"/>
      <c r="U36" s="156"/>
      <c r="V36" s="156"/>
      <c r="W36" s="156"/>
      <c r="X36" s="156"/>
      <c r="Y36" s="157"/>
      <c r="Z36" s="157"/>
      <c r="AA36" s="157"/>
      <c r="AB36" s="157"/>
      <c r="AC36" s="157"/>
      <c r="AD36" s="157"/>
      <c r="AE36" s="157"/>
      <c r="AF36" s="157"/>
      <c r="AG36" s="157"/>
      <c r="AH36" s="157"/>
      <c r="AI36" s="157"/>
      <c r="AJ36" s="157"/>
      <c r="AK36" s="157"/>
      <c r="AL36" s="157"/>
    </row>
    <row r="37" spans="1:38" ht="13" x14ac:dyDescent="0.3">
      <c r="A37" s="156"/>
      <c r="C37" s="78" t="s">
        <v>138</v>
      </c>
      <c r="D37" s="156"/>
      <c r="E37" s="156"/>
      <c r="F37" s="156"/>
      <c r="G37" s="156"/>
      <c r="H37" s="156"/>
      <c r="I37" s="156"/>
      <c r="J37" s="156"/>
      <c r="K37" s="156"/>
      <c r="L37" s="156"/>
      <c r="M37" s="156"/>
      <c r="N37" s="156"/>
      <c r="O37" s="156"/>
      <c r="P37" s="156"/>
      <c r="Q37" s="156"/>
      <c r="R37" s="156"/>
      <c r="S37" s="156"/>
      <c r="T37" s="156"/>
      <c r="U37" s="156"/>
      <c r="V37" s="156"/>
      <c r="W37" s="156"/>
      <c r="X37" s="156"/>
      <c r="Y37" s="157"/>
      <c r="Z37" s="157"/>
      <c r="AA37" s="157"/>
      <c r="AB37" s="157"/>
      <c r="AC37" s="157"/>
      <c r="AD37" s="157"/>
      <c r="AE37" s="157"/>
      <c r="AF37" s="157"/>
      <c r="AG37" s="157"/>
      <c r="AH37" s="157"/>
      <c r="AI37" s="157"/>
      <c r="AJ37" s="157"/>
      <c r="AK37" s="157"/>
      <c r="AL37" s="157"/>
    </row>
    <row r="38" spans="1:38" x14ac:dyDescent="0.25">
      <c r="A38" s="156"/>
      <c r="B38" s="156"/>
      <c r="C38" s="156"/>
      <c r="D38" s="156"/>
      <c r="E38" s="156"/>
      <c r="F38" s="156"/>
      <c r="G38" s="156"/>
      <c r="H38" s="156"/>
      <c r="I38" s="156"/>
      <c r="J38" s="156"/>
      <c r="K38" s="156"/>
      <c r="L38" s="156"/>
      <c r="M38" s="156"/>
      <c r="N38" s="156"/>
      <c r="O38" s="156"/>
      <c r="P38" s="156"/>
      <c r="Q38" s="156"/>
      <c r="R38" s="156"/>
      <c r="S38" s="156"/>
      <c r="T38" s="156"/>
      <c r="U38" s="156"/>
      <c r="V38" s="156"/>
      <c r="W38" s="156"/>
      <c r="X38" s="156"/>
      <c r="Y38" s="157"/>
      <c r="Z38" s="157"/>
      <c r="AA38" s="157"/>
      <c r="AB38" s="157"/>
      <c r="AC38" s="157"/>
      <c r="AD38" s="157"/>
      <c r="AE38" s="157"/>
      <c r="AF38" s="157"/>
      <c r="AG38" s="157"/>
      <c r="AH38" s="157"/>
      <c r="AI38" s="157"/>
      <c r="AJ38" s="157"/>
      <c r="AK38" s="157"/>
      <c r="AL38" s="157"/>
    </row>
    <row r="39" spans="1:38" x14ac:dyDescent="0.25">
      <c r="A39" s="156"/>
      <c r="B39" s="156"/>
      <c r="C39" s="156"/>
      <c r="D39" s="156"/>
      <c r="E39" s="156"/>
      <c r="F39" s="156"/>
      <c r="G39" s="156"/>
      <c r="H39" s="156"/>
      <c r="I39" s="156"/>
      <c r="J39" s="156"/>
      <c r="K39" s="156"/>
      <c r="L39" s="156"/>
      <c r="M39" s="156"/>
      <c r="N39" s="156"/>
      <c r="O39" s="156"/>
      <c r="P39" s="156"/>
      <c r="Q39" s="156"/>
      <c r="R39" s="156"/>
      <c r="S39" s="156"/>
      <c r="T39" s="156"/>
      <c r="U39" s="156"/>
      <c r="V39" s="156"/>
      <c r="W39" s="156"/>
      <c r="X39" s="156"/>
      <c r="Y39" s="157"/>
      <c r="Z39" s="157"/>
      <c r="AA39" s="157"/>
      <c r="AB39" s="157"/>
      <c r="AC39" s="157"/>
      <c r="AD39" s="157"/>
      <c r="AE39" s="157"/>
      <c r="AF39" s="157"/>
      <c r="AG39" s="157"/>
      <c r="AH39" s="157"/>
      <c r="AI39" s="157"/>
      <c r="AJ39" s="157"/>
      <c r="AK39" s="157"/>
      <c r="AL39" s="157"/>
    </row>
    <row r="40" spans="1:38" x14ac:dyDescent="0.25">
      <c r="A40" s="156"/>
      <c r="B40" s="156"/>
      <c r="C40" s="156"/>
      <c r="D40" s="156"/>
      <c r="E40" s="156"/>
      <c r="F40" s="156"/>
      <c r="G40" s="156"/>
      <c r="H40" s="156"/>
      <c r="I40" s="156"/>
      <c r="J40" s="156"/>
      <c r="K40" s="156"/>
      <c r="L40" s="156"/>
      <c r="M40" s="156"/>
      <c r="N40" s="156"/>
      <c r="O40" s="156"/>
      <c r="P40" s="156"/>
      <c r="Q40" s="156"/>
      <c r="R40" s="156"/>
      <c r="S40" s="156"/>
      <c r="T40" s="156"/>
      <c r="U40" s="156"/>
      <c r="V40" s="156"/>
      <c r="W40" s="156"/>
      <c r="X40" s="156"/>
      <c r="Y40" s="157"/>
      <c r="Z40" s="157"/>
      <c r="AA40" s="157"/>
      <c r="AB40" s="157"/>
      <c r="AC40" s="157"/>
      <c r="AD40" s="157"/>
      <c r="AE40" s="157"/>
      <c r="AF40" s="157"/>
      <c r="AG40" s="157"/>
      <c r="AH40" s="157"/>
      <c r="AI40" s="157"/>
      <c r="AJ40" s="157"/>
      <c r="AK40" s="157"/>
      <c r="AL40" s="157"/>
    </row>
    <row r="41" spans="1:38" x14ac:dyDescent="0.25">
      <c r="A41" s="156"/>
      <c r="B41" s="156"/>
      <c r="C41" s="156"/>
      <c r="D41" s="156"/>
      <c r="E41" s="156"/>
      <c r="F41" s="156"/>
      <c r="G41" s="156"/>
      <c r="H41" s="156"/>
      <c r="I41" s="156"/>
      <c r="J41" s="156"/>
      <c r="K41" s="156"/>
      <c r="L41" s="156"/>
      <c r="M41" s="156"/>
      <c r="N41" s="156"/>
      <c r="O41" s="156"/>
      <c r="P41" s="156"/>
      <c r="Q41" s="156"/>
      <c r="R41" s="156"/>
      <c r="S41" s="156"/>
      <c r="T41" s="156"/>
      <c r="U41" s="156"/>
      <c r="V41" s="156"/>
      <c r="W41" s="156"/>
      <c r="X41" s="156"/>
      <c r="Y41" s="157"/>
      <c r="Z41" s="157"/>
      <c r="AA41" s="157"/>
      <c r="AB41" s="157"/>
      <c r="AC41" s="157"/>
      <c r="AD41" s="157"/>
      <c r="AE41" s="157"/>
      <c r="AF41" s="157"/>
      <c r="AG41" s="157"/>
      <c r="AH41" s="157"/>
      <c r="AI41" s="157"/>
      <c r="AJ41" s="157"/>
      <c r="AK41" s="157"/>
      <c r="AL41" s="157"/>
    </row>
    <row r="42" spans="1:38" x14ac:dyDescent="0.25">
      <c r="A42" s="156"/>
      <c r="B42" s="156"/>
      <c r="C42" s="156"/>
      <c r="D42" s="156"/>
      <c r="E42" s="156"/>
      <c r="F42" s="156"/>
      <c r="G42" s="156"/>
      <c r="H42" s="156"/>
      <c r="I42" s="156"/>
      <c r="J42" s="156"/>
      <c r="K42" s="156"/>
      <c r="L42" s="156"/>
      <c r="M42" s="156"/>
      <c r="N42" s="156"/>
      <c r="O42" s="156"/>
      <c r="P42" s="156"/>
      <c r="Q42" s="156"/>
      <c r="R42" s="156"/>
      <c r="S42" s="156"/>
      <c r="T42" s="156"/>
      <c r="U42" s="156"/>
      <c r="V42" s="156"/>
      <c r="W42" s="156"/>
      <c r="X42" s="156"/>
      <c r="Y42" s="157"/>
      <c r="Z42" s="157"/>
      <c r="AA42" s="157"/>
      <c r="AB42" s="157"/>
      <c r="AC42" s="157"/>
      <c r="AD42" s="157"/>
      <c r="AE42" s="157"/>
      <c r="AF42" s="157"/>
      <c r="AG42" s="157"/>
      <c r="AH42" s="157"/>
      <c r="AI42" s="157"/>
      <c r="AJ42" s="157"/>
      <c r="AK42" s="157"/>
      <c r="AL42" s="157"/>
    </row>
    <row r="43" spans="1:38" ht="12.75" customHeight="1" x14ac:dyDescent="0.25">
      <c r="A43" s="156"/>
      <c r="X43" s="156"/>
      <c r="Y43" s="157"/>
      <c r="Z43" s="157"/>
      <c r="AA43" s="157"/>
      <c r="AB43" s="157"/>
      <c r="AC43" s="157"/>
      <c r="AD43" s="157"/>
      <c r="AE43" s="157"/>
      <c r="AF43" s="157"/>
      <c r="AG43" s="157"/>
      <c r="AH43" s="157"/>
      <c r="AI43" s="157"/>
      <c r="AJ43" s="157"/>
      <c r="AK43" s="157"/>
      <c r="AL43" s="157"/>
    </row>
    <row r="44" spans="1:38" ht="41.25" customHeight="1" x14ac:dyDescent="0.25">
      <c r="A44" s="156"/>
      <c r="B44" s="225" t="s">
        <v>120</v>
      </c>
      <c r="C44" s="225"/>
      <c r="D44" s="225"/>
      <c r="E44" s="225"/>
      <c r="F44" s="225"/>
      <c r="G44" s="225"/>
      <c r="H44" s="225"/>
      <c r="I44" s="225"/>
      <c r="J44" s="225"/>
      <c r="K44" s="225"/>
      <c r="L44" s="225"/>
      <c r="M44" s="225"/>
      <c r="N44" s="225"/>
      <c r="O44" s="225"/>
      <c r="P44" s="225"/>
      <c r="Q44" s="225"/>
      <c r="R44" s="225"/>
      <c r="S44" s="225"/>
      <c r="T44" s="225"/>
      <c r="U44" s="225"/>
      <c r="V44" s="225"/>
      <c r="W44" s="225"/>
      <c r="X44" s="156"/>
      <c r="Y44" s="157"/>
      <c r="Z44" s="157"/>
      <c r="AA44" s="157"/>
      <c r="AB44" s="157"/>
      <c r="AC44" s="157"/>
      <c r="AD44" s="157"/>
      <c r="AE44" s="157"/>
      <c r="AF44" s="157"/>
      <c r="AG44" s="157"/>
      <c r="AH44" s="157"/>
      <c r="AI44" s="157"/>
      <c r="AJ44" s="157"/>
      <c r="AK44" s="157"/>
      <c r="AL44" s="157"/>
    </row>
    <row r="45" spans="1:38" x14ac:dyDescent="0.25">
      <c r="A45" s="156"/>
      <c r="B45" s="156"/>
      <c r="C45" s="156"/>
      <c r="D45" s="156"/>
      <c r="E45" s="156"/>
      <c r="F45" s="156"/>
      <c r="G45" s="156"/>
      <c r="H45" s="156"/>
      <c r="I45" s="156"/>
      <c r="J45" s="156"/>
      <c r="K45" s="156"/>
      <c r="L45" s="156"/>
      <c r="M45" s="156"/>
      <c r="N45" s="156"/>
      <c r="O45" s="156"/>
      <c r="P45" s="156"/>
      <c r="Q45" s="156"/>
      <c r="R45" s="156"/>
      <c r="S45" s="156"/>
      <c r="T45" s="156"/>
      <c r="U45" s="156"/>
      <c r="V45" s="156"/>
      <c r="W45" s="156"/>
      <c r="X45" s="156"/>
      <c r="Y45" s="157"/>
      <c r="Z45" s="157"/>
      <c r="AA45" s="157"/>
      <c r="AB45" s="157"/>
      <c r="AC45" s="157"/>
      <c r="AD45" s="157"/>
      <c r="AE45" s="157"/>
      <c r="AF45" s="157"/>
      <c r="AG45" s="157"/>
      <c r="AH45" s="157"/>
      <c r="AI45" s="157"/>
      <c r="AJ45" s="157"/>
      <c r="AK45" s="157"/>
      <c r="AL45" s="157"/>
    </row>
    <row r="46" spans="1:38" x14ac:dyDescent="0.25">
      <c r="A46" s="157"/>
      <c r="B46" s="157"/>
      <c r="C46" s="157"/>
      <c r="D46" s="157"/>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row>
    <row r="47" spans="1:38" x14ac:dyDescent="0.25">
      <c r="A47" s="157"/>
      <c r="B47" s="157"/>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row>
    <row r="48" spans="1:38" x14ac:dyDescent="0.25">
      <c r="A48" s="157"/>
      <c r="B48" s="157"/>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row>
    <row r="49" spans="1:38" x14ac:dyDescent="0.25">
      <c r="A49" s="157"/>
      <c r="B49" s="157"/>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row>
    <row r="50" spans="1:38" x14ac:dyDescent="0.25">
      <c r="A50" s="157"/>
      <c r="B50" s="157"/>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row>
    <row r="51" spans="1:38" x14ac:dyDescent="0.25">
      <c r="A51" s="157"/>
      <c r="B51" s="157"/>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row>
    <row r="52" spans="1:38" x14ac:dyDescent="0.25">
      <c r="A52" s="157"/>
      <c r="B52" s="157"/>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row>
    <row r="53" spans="1:38" x14ac:dyDescent="0.25">
      <c r="A53" s="157"/>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row>
    <row r="54" spans="1:38" x14ac:dyDescent="0.25">
      <c r="A54" s="157"/>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row>
    <row r="55" spans="1:38" x14ac:dyDescent="0.25">
      <c r="A55" s="157"/>
      <c r="B55" s="157"/>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c r="AL55" s="157"/>
    </row>
    <row r="56" spans="1:38" x14ac:dyDescent="0.25">
      <c r="A56" s="157"/>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L56" s="157"/>
    </row>
    <row r="57" spans="1:38" x14ac:dyDescent="0.25">
      <c r="A57" s="157"/>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row>
    <row r="58" spans="1:38" x14ac:dyDescent="0.25">
      <c r="A58" s="157"/>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row>
  </sheetData>
  <mergeCells count="31">
    <mergeCell ref="M11:N11"/>
    <mergeCell ref="M10:N10"/>
    <mergeCell ref="C24:F24"/>
    <mergeCell ref="C27:E27"/>
    <mergeCell ref="B44:W44"/>
    <mergeCell ref="C29:E29"/>
    <mergeCell ref="C26:F26"/>
    <mergeCell ref="C28:E28"/>
    <mergeCell ref="M14:N14"/>
    <mergeCell ref="M13:N13"/>
    <mergeCell ref="O29:Q29"/>
    <mergeCell ref="O28:Q28"/>
    <mergeCell ref="O27:Q27"/>
    <mergeCell ref="O26:R26"/>
    <mergeCell ref="O24:R24"/>
    <mergeCell ref="P8:V8"/>
    <mergeCell ref="C23:F23"/>
    <mergeCell ref="C22:F22"/>
    <mergeCell ref="M15:N15"/>
    <mergeCell ref="C21:F21"/>
    <mergeCell ref="C20:F20"/>
    <mergeCell ref="C19:F19"/>
    <mergeCell ref="D18:J18"/>
    <mergeCell ref="O23:R23"/>
    <mergeCell ref="O22:R22"/>
    <mergeCell ref="O21:R21"/>
    <mergeCell ref="O20:R20"/>
    <mergeCell ref="O19:R19"/>
    <mergeCell ref="P18:V18"/>
    <mergeCell ref="D8:J8"/>
    <mergeCell ref="M12:N12"/>
  </mergeCells>
  <phoneticPr fontId="0" type="noConversion"/>
  <printOptions gridLinesSet="0"/>
  <pageMargins left="0" right="0" top="0" bottom="0"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C000"/>
  </sheetPr>
  <dimension ref="A1:BE51"/>
  <sheetViews>
    <sheetView topLeftCell="A17" zoomScale="80" zoomScaleNormal="80" workbookViewId="0">
      <selection activeCell="U43" sqref="U43"/>
    </sheetView>
  </sheetViews>
  <sheetFormatPr defaultRowHeight="12.5" x14ac:dyDescent="0.25"/>
  <cols>
    <col min="1" max="1" width="28" customWidth="1"/>
    <col min="2" max="2" width="28.1796875" customWidth="1"/>
    <col min="3" max="3" width="2.81640625" customWidth="1"/>
    <col min="4" max="5" width="5.453125" customWidth="1"/>
    <col min="6" max="6" width="4.453125" customWidth="1"/>
  </cols>
  <sheetData>
    <row r="1" spans="1:57" ht="18" x14ac:dyDescent="0.4">
      <c r="A1" s="44" t="s">
        <v>104</v>
      </c>
      <c r="B1" s="44" t="s">
        <v>139</v>
      </c>
    </row>
    <row r="2" spans="1:57" ht="72" x14ac:dyDescent="0.4">
      <c r="A2" s="45" t="s">
        <v>103</v>
      </c>
      <c r="B2" s="88" t="s">
        <v>140</v>
      </c>
    </row>
    <row r="3" spans="1:57" x14ac:dyDescent="0.25">
      <c r="B3">
        <v>1</v>
      </c>
      <c r="C3">
        <v>2</v>
      </c>
      <c r="D3">
        <v>3</v>
      </c>
      <c r="E3">
        <v>4</v>
      </c>
      <c r="F3">
        <v>5</v>
      </c>
      <c r="G3">
        <v>6</v>
      </c>
      <c r="H3">
        <v>7</v>
      </c>
      <c r="I3">
        <v>8</v>
      </c>
      <c r="J3">
        <v>9</v>
      </c>
      <c r="K3">
        <v>10</v>
      </c>
      <c r="L3">
        <v>11</v>
      </c>
      <c r="M3">
        <v>12</v>
      </c>
      <c r="N3">
        <v>13</v>
      </c>
      <c r="O3">
        <v>14</v>
      </c>
      <c r="P3">
        <v>15</v>
      </c>
      <c r="Q3">
        <v>16</v>
      </c>
      <c r="R3">
        <v>17</v>
      </c>
      <c r="S3">
        <v>18</v>
      </c>
      <c r="T3">
        <v>19</v>
      </c>
      <c r="U3">
        <v>20</v>
      </c>
      <c r="V3">
        <v>21</v>
      </c>
      <c r="W3">
        <v>22</v>
      </c>
      <c r="X3">
        <v>23</v>
      </c>
      <c r="Y3">
        <v>24</v>
      </c>
      <c r="Z3">
        <v>25</v>
      </c>
      <c r="AA3">
        <v>26</v>
      </c>
      <c r="AB3">
        <v>27</v>
      </c>
      <c r="AC3">
        <v>28</v>
      </c>
      <c r="AD3">
        <v>29</v>
      </c>
      <c r="AE3">
        <v>30</v>
      </c>
      <c r="AF3">
        <v>31</v>
      </c>
      <c r="AG3">
        <v>32</v>
      </c>
      <c r="AH3">
        <v>33</v>
      </c>
      <c r="AI3">
        <v>34</v>
      </c>
      <c r="AJ3">
        <v>35</v>
      </c>
      <c r="AK3">
        <v>36</v>
      </c>
      <c r="AL3">
        <v>37</v>
      </c>
      <c r="AM3">
        <v>38</v>
      </c>
      <c r="AN3">
        <v>39</v>
      </c>
      <c r="AO3">
        <v>40</v>
      </c>
      <c r="AP3">
        <v>41</v>
      </c>
      <c r="AQ3">
        <v>42</v>
      </c>
      <c r="AR3">
        <v>43</v>
      </c>
      <c r="AS3">
        <v>44</v>
      </c>
      <c r="AT3">
        <v>45</v>
      </c>
      <c r="AU3">
        <v>46</v>
      </c>
      <c r="AV3">
        <v>47</v>
      </c>
      <c r="AW3">
        <v>48</v>
      </c>
      <c r="AX3">
        <v>49</v>
      </c>
      <c r="AY3">
        <v>50</v>
      </c>
      <c r="AZ3">
        <v>51</v>
      </c>
      <c r="BA3">
        <v>52</v>
      </c>
      <c r="BB3">
        <v>53</v>
      </c>
      <c r="BC3">
        <v>54</v>
      </c>
      <c r="BD3">
        <v>55</v>
      </c>
      <c r="BE3">
        <v>56</v>
      </c>
    </row>
    <row r="4" spans="1:57" ht="14" x14ac:dyDescent="0.3">
      <c r="C4" s="3"/>
      <c r="D4" s="238" t="s">
        <v>5</v>
      </c>
      <c r="E4" s="239"/>
      <c r="G4" s="232" t="s">
        <v>6</v>
      </c>
      <c r="H4" s="233"/>
      <c r="I4" s="233"/>
      <c r="J4" s="233"/>
      <c r="K4" s="233"/>
      <c r="L4" s="233"/>
      <c r="M4" s="233"/>
      <c r="N4" s="233"/>
      <c r="O4" s="233"/>
      <c r="P4" s="233"/>
      <c r="Q4" s="233"/>
      <c r="R4" s="233"/>
      <c r="T4" s="232" t="s">
        <v>7</v>
      </c>
      <c r="U4" s="233"/>
      <c r="V4" s="233"/>
      <c r="W4" s="233"/>
      <c r="X4" s="233"/>
      <c r="Y4" s="233"/>
      <c r="Z4" s="233"/>
      <c r="AA4" s="233"/>
      <c r="AB4" s="233"/>
      <c r="AC4" s="233"/>
      <c r="AD4" s="233"/>
      <c r="AE4" s="233"/>
      <c r="AF4" s="4"/>
      <c r="AG4" s="232" t="s">
        <v>34</v>
      </c>
      <c r="AH4" s="233"/>
      <c r="AI4" s="233"/>
      <c r="AJ4" s="233"/>
      <c r="AK4" s="233"/>
      <c r="AL4" s="233"/>
      <c r="AM4" s="233"/>
      <c r="AN4" s="233"/>
      <c r="AO4" s="233"/>
      <c r="AP4" s="233"/>
      <c r="AQ4" s="233"/>
      <c r="AR4" s="233"/>
      <c r="AT4" s="232" t="s">
        <v>35</v>
      </c>
      <c r="AU4" s="233"/>
      <c r="AV4" s="233"/>
      <c r="AW4" s="233"/>
      <c r="AX4" s="233"/>
      <c r="AY4" s="233"/>
      <c r="AZ4" s="233"/>
      <c r="BA4" s="233"/>
      <c r="BB4" s="233"/>
      <c r="BC4" s="233"/>
      <c r="BD4" s="233"/>
      <c r="BE4" s="233"/>
    </row>
    <row r="5" spans="1:57" ht="13" x14ac:dyDescent="0.25">
      <c r="A5" s="32"/>
      <c r="B5" s="32"/>
      <c r="C5" s="3"/>
      <c r="D5" s="240" t="s">
        <v>8</v>
      </c>
      <c r="E5" s="242" t="s">
        <v>9</v>
      </c>
      <c r="F5" s="5"/>
      <c r="G5" s="230" t="s">
        <v>0</v>
      </c>
      <c r="H5" s="226" t="s">
        <v>1</v>
      </c>
      <c r="I5" s="226" t="s">
        <v>10</v>
      </c>
      <c r="J5" s="226" t="s">
        <v>2</v>
      </c>
      <c r="K5" s="226" t="s">
        <v>11</v>
      </c>
      <c r="L5" s="228" t="s">
        <v>12</v>
      </c>
      <c r="M5" s="5"/>
      <c r="N5" s="230" t="s">
        <v>3</v>
      </c>
      <c r="O5" s="226" t="s">
        <v>4</v>
      </c>
      <c r="P5" s="228" t="s">
        <v>13</v>
      </c>
      <c r="Q5" s="2"/>
      <c r="R5" s="234" t="s">
        <v>14</v>
      </c>
      <c r="S5" s="2"/>
      <c r="T5" s="230" t="s">
        <v>0</v>
      </c>
      <c r="U5" s="226" t="s">
        <v>1</v>
      </c>
      <c r="V5" s="226" t="s">
        <v>10</v>
      </c>
      <c r="W5" s="226" t="s">
        <v>2</v>
      </c>
      <c r="X5" s="226" t="s">
        <v>11</v>
      </c>
      <c r="Y5" s="228" t="s">
        <v>12</v>
      </c>
      <c r="Z5" s="2"/>
      <c r="AA5" s="230" t="s">
        <v>3</v>
      </c>
      <c r="AB5" s="226" t="s">
        <v>4</v>
      </c>
      <c r="AC5" s="228" t="s">
        <v>13</v>
      </c>
      <c r="AD5" s="1"/>
      <c r="AE5" s="236" t="s">
        <v>14</v>
      </c>
      <c r="AF5" s="38"/>
      <c r="AG5" s="230" t="s">
        <v>0</v>
      </c>
      <c r="AH5" s="226" t="s">
        <v>1</v>
      </c>
      <c r="AI5" s="226" t="s">
        <v>10</v>
      </c>
      <c r="AJ5" s="226" t="s">
        <v>2</v>
      </c>
      <c r="AK5" s="226" t="s">
        <v>11</v>
      </c>
      <c r="AL5" s="228" t="s">
        <v>12</v>
      </c>
      <c r="AM5" s="5"/>
      <c r="AN5" s="230" t="s">
        <v>3</v>
      </c>
      <c r="AO5" s="226" t="s">
        <v>4</v>
      </c>
      <c r="AP5" s="228" t="s">
        <v>13</v>
      </c>
      <c r="AQ5" s="2"/>
      <c r="AR5" s="234" t="s">
        <v>14</v>
      </c>
      <c r="AS5" s="2"/>
      <c r="AT5" s="230" t="s">
        <v>0</v>
      </c>
      <c r="AU5" s="226" t="s">
        <v>1</v>
      </c>
      <c r="AV5" s="226" t="s">
        <v>10</v>
      </c>
      <c r="AW5" s="226" t="s">
        <v>2</v>
      </c>
      <c r="AX5" s="226" t="s">
        <v>11</v>
      </c>
      <c r="AY5" s="228" t="s">
        <v>12</v>
      </c>
      <c r="AZ5" s="2"/>
      <c r="BA5" s="230" t="s">
        <v>3</v>
      </c>
      <c r="BB5" s="226" t="s">
        <v>4</v>
      </c>
      <c r="BC5" s="228" t="s">
        <v>13</v>
      </c>
      <c r="BD5" s="1"/>
      <c r="BE5" s="236" t="s">
        <v>14</v>
      </c>
    </row>
    <row r="6" spans="1:57" ht="13" x14ac:dyDescent="0.25">
      <c r="A6" s="32"/>
      <c r="B6" s="32"/>
      <c r="C6" s="3"/>
      <c r="D6" s="241"/>
      <c r="E6" s="243"/>
      <c r="F6" s="5"/>
      <c r="G6" s="231"/>
      <c r="H6" s="227"/>
      <c r="I6" s="227"/>
      <c r="J6" s="227"/>
      <c r="K6" s="227"/>
      <c r="L6" s="229"/>
      <c r="M6" s="5"/>
      <c r="N6" s="231"/>
      <c r="O6" s="227"/>
      <c r="P6" s="229"/>
      <c r="Q6" s="2"/>
      <c r="R6" s="235"/>
      <c r="S6" s="2"/>
      <c r="T6" s="231"/>
      <c r="U6" s="227"/>
      <c r="V6" s="227"/>
      <c r="W6" s="227"/>
      <c r="X6" s="227"/>
      <c r="Y6" s="229"/>
      <c r="Z6" s="2"/>
      <c r="AA6" s="231"/>
      <c r="AB6" s="227"/>
      <c r="AC6" s="229"/>
      <c r="AD6" s="1"/>
      <c r="AE6" s="237"/>
      <c r="AF6" s="39"/>
      <c r="AG6" s="231"/>
      <c r="AH6" s="227"/>
      <c r="AI6" s="227"/>
      <c r="AJ6" s="227"/>
      <c r="AK6" s="227"/>
      <c r="AL6" s="229"/>
      <c r="AM6" s="5"/>
      <c r="AN6" s="231"/>
      <c r="AO6" s="227"/>
      <c r="AP6" s="229"/>
      <c r="AQ6" s="2"/>
      <c r="AR6" s="235"/>
      <c r="AS6" s="2"/>
      <c r="AT6" s="231"/>
      <c r="AU6" s="227"/>
      <c r="AV6" s="227"/>
      <c r="AW6" s="227"/>
      <c r="AX6" s="227"/>
      <c r="AY6" s="229"/>
      <c r="AZ6" s="2"/>
      <c r="BA6" s="231"/>
      <c r="BB6" s="227"/>
      <c r="BC6" s="229"/>
      <c r="BD6" s="1"/>
      <c r="BE6" s="237"/>
    </row>
    <row r="7" spans="1:57" ht="14" x14ac:dyDescent="0.3">
      <c r="A7" s="33"/>
      <c r="B7" s="33"/>
      <c r="C7" s="2"/>
      <c r="D7" s="3"/>
      <c r="E7" s="6"/>
      <c r="F7" s="7"/>
      <c r="G7" s="8"/>
      <c r="H7" s="8"/>
      <c r="I7" s="8"/>
      <c r="J7" s="8"/>
      <c r="K7" s="8"/>
      <c r="L7" s="8"/>
      <c r="M7" s="7"/>
      <c r="N7" s="8"/>
      <c r="O7" s="8"/>
      <c r="P7" s="8"/>
      <c r="Q7" s="7"/>
      <c r="R7" s="8"/>
      <c r="S7" s="7"/>
      <c r="T7" s="8"/>
      <c r="U7" s="8"/>
      <c r="V7" s="8"/>
      <c r="W7" s="8"/>
      <c r="X7" s="8"/>
      <c r="Y7" s="8"/>
      <c r="Z7" s="7"/>
      <c r="AA7" s="8"/>
      <c r="AB7" s="8"/>
      <c r="AC7" s="8"/>
      <c r="AD7" s="7"/>
      <c r="AE7" s="8"/>
      <c r="AF7" s="8"/>
      <c r="AG7" s="8"/>
      <c r="AH7" s="8"/>
      <c r="AI7" s="8"/>
      <c r="AJ7" s="8"/>
      <c r="AK7" s="8"/>
      <c r="AL7" s="8"/>
      <c r="AM7" s="7"/>
      <c r="AN7" s="8"/>
      <c r="AO7" s="8"/>
      <c r="AP7" s="8"/>
      <c r="AQ7" s="7"/>
      <c r="AR7" s="8"/>
      <c r="AS7" s="7"/>
      <c r="AT7" s="8"/>
      <c r="AU7" s="8"/>
      <c r="AV7" s="8"/>
      <c r="AW7" s="8"/>
      <c r="AX7" s="8"/>
      <c r="AY7" s="8"/>
      <c r="AZ7" s="7"/>
      <c r="BA7" s="8"/>
      <c r="BB7" s="8"/>
      <c r="BC7" s="8"/>
      <c r="BD7" s="7"/>
      <c r="BE7" s="8"/>
    </row>
    <row r="8" spans="1:57" ht="13" x14ac:dyDescent="0.3">
      <c r="A8" s="19" t="s">
        <v>15</v>
      </c>
      <c r="B8" s="3" t="str">
        <f>TRIM(A8)</f>
        <v>United States</v>
      </c>
      <c r="C8" s="9"/>
      <c r="D8" s="23" t="s">
        <v>16</v>
      </c>
      <c r="E8" s="26" t="s">
        <v>17</v>
      </c>
      <c r="F8" s="3"/>
      <c r="G8" s="160">
        <v>50.943194466549897</v>
      </c>
      <c r="H8" s="161">
        <v>61.227688933441797</v>
      </c>
      <c r="I8" s="161">
        <v>65.941851682805606</v>
      </c>
      <c r="J8" s="161">
        <v>64.986583887351301</v>
      </c>
      <c r="K8" s="161">
        <v>60.904291243507998</v>
      </c>
      <c r="L8" s="162">
        <v>60.800520029749897</v>
      </c>
      <c r="M8" s="163"/>
      <c r="N8" s="164">
        <v>65.257261911630494</v>
      </c>
      <c r="O8" s="165">
        <v>60.775881139323303</v>
      </c>
      <c r="P8" s="166">
        <v>63.016575492678903</v>
      </c>
      <c r="Q8" s="163"/>
      <c r="R8" s="167">
        <v>61.433702516068202</v>
      </c>
      <c r="S8" s="168"/>
      <c r="T8" s="160">
        <v>-1.64693615075081</v>
      </c>
      <c r="U8" s="161">
        <v>-3.1471771479196602</v>
      </c>
      <c r="V8" s="161">
        <v>-3.4378283432780901</v>
      </c>
      <c r="W8" s="161">
        <v>-5.4538205748122097</v>
      </c>
      <c r="X8" s="161">
        <v>-8.68381472865814</v>
      </c>
      <c r="Y8" s="162">
        <v>-4.6214299223244799</v>
      </c>
      <c r="Z8" s="163"/>
      <c r="AA8" s="164">
        <v>-11.4856245674353</v>
      </c>
      <c r="AB8" s="165">
        <v>-19.5351888085581</v>
      </c>
      <c r="AC8" s="166">
        <v>-15.559098804910301</v>
      </c>
      <c r="AD8" s="163"/>
      <c r="AE8" s="167">
        <v>-8.1099387183797393</v>
      </c>
      <c r="AF8" s="29"/>
      <c r="AG8" s="160">
        <v>51.067600749986603</v>
      </c>
      <c r="AH8" s="161">
        <v>60.974852545002797</v>
      </c>
      <c r="AI8" s="161">
        <v>65.7287683916866</v>
      </c>
      <c r="AJ8" s="161">
        <v>65.825323835226598</v>
      </c>
      <c r="AK8" s="161">
        <v>63.609706843978003</v>
      </c>
      <c r="AL8" s="162">
        <v>61.443175181252101</v>
      </c>
      <c r="AM8" s="163"/>
      <c r="AN8" s="164">
        <v>70.243327417259906</v>
      </c>
      <c r="AO8" s="165">
        <v>70.2086627892851</v>
      </c>
      <c r="AP8" s="166">
        <v>70.2259951838939</v>
      </c>
      <c r="AQ8" s="163"/>
      <c r="AR8" s="167">
        <v>63.953349778320202</v>
      </c>
      <c r="AS8" s="168"/>
      <c r="AT8" s="160">
        <v>-1.0478891001949999</v>
      </c>
      <c r="AU8" s="161">
        <v>-0.69311230984377104</v>
      </c>
      <c r="AV8" s="161">
        <v>-0.69164771678278003</v>
      </c>
      <c r="AW8" s="161">
        <v>-1.5515084436764</v>
      </c>
      <c r="AX8" s="161">
        <v>-2.2218526711789801</v>
      </c>
      <c r="AY8" s="162">
        <v>-1.2558835476655501</v>
      </c>
      <c r="AZ8" s="163"/>
      <c r="BA8" s="164">
        <v>-1.3237791214137999</v>
      </c>
      <c r="BB8" s="165">
        <v>-1.54746194216192</v>
      </c>
      <c r="BC8" s="166">
        <v>-1.43571943540647</v>
      </c>
      <c r="BD8" s="163"/>
      <c r="BE8" s="167">
        <v>-1.3118252447229199</v>
      </c>
    </row>
    <row r="9" spans="1:57" x14ac:dyDescent="0.25">
      <c r="A9" s="20" t="s">
        <v>18</v>
      </c>
      <c r="B9" s="3" t="str">
        <f>TRIM(A9)</f>
        <v>Virginia</v>
      </c>
      <c r="C9" s="10"/>
      <c r="D9" s="24" t="s">
        <v>16</v>
      </c>
      <c r="E9" s="27" t="s">
        <v>17</v>
      </c>
      <c r="F9" s="3"/>
      <c r="G9" s="169">
        <v>54.304427075287997</v>
      </c>
      <c r="H9" s="163">
        <v>64.784824986870106</v>
      </c>
      <c r="I9" s="163">
        <v>69.604250980876699</v>
      </c>
      <c r="J9" s="163">
        <v>67.961321017022399</v>
      </c>
      <c r="K9" s="163">
        <v>63.921653433841001</v>
      </c>
      <c r="L9" s="170">
        <v>64.115295498779602</v>
      </c>
      <c r="M9" s="163"/>
      <c r="N9" s="171">
        <v>68.019401279001499</v>
      </c>
      <c r="O9" s="172">
        <v>61.691124223794297</v>
      </c>
      <c r="P9" s="173">
        <v>64.855262751397902</v>
      </c>
      <c r="Q9" s="163"/>
      <c r="R9" s="174">
        <v>64.326714713813402</v>
      </c>
      <c r="S9" s="168"/>
      <c r="T9" s="169">
        <v>1.77990935849006</v>
      </c>
      <c r="U9" s="163">
        <v>-4.4048449958919198</v>
      </c>
      <c r="V9" s="163">
        <v>-4.1378471411963096</v>
      </c>
      <c r="W9" s="163">
        <v>-7.2758797253817802</v>
      </c>
      <c r="X9" s="163">
        <v>-11.260481487314699</v>
      </c>
      <c r="Y9" s="170">
        <v>-5.4515282668072604</v>
      </c>
      <c r="Z9" s="163"/>
      <c r="AA9" s="171">
        <v>-11.9597396970298</v>
      </c>
      <c r="AB9" s="172">
        <v>-20.633398787425701</v>
      </c>
      <c r="AC9" s="173">
        <v>-16.309717737469398</v>
      </c>
      <c r="AD9" s="163"/>
      <c r="AE9" s="174">
        <v>-8.85786356260388</v>
      </c>
      <c r="AF9" s="30"/>
      <c r="AG9" s="169">
        <v>51.559418946066998</v>
      </c>
      <c r="AH9" s="163">
        <v>62.048678720444997</v>
      </c>
      <c r="AI9" s="163">
        <v>67.103185516390994</v>
      </c>
      <c r="AJ9" s="163">
        <v>67.081144552252596</v>
      </c>
      <c r="AK9" s="163">
        <v>65.797076818490794</v>
      </c>
      <c r="AL9" s="170">
        <v>62.7184153388122</v>
      </c>
      <c r="AM9" s="163"/>
      <c r="AN9" s="171">
        <v>73.701100055620699</v>
      </c>
      <c r="AO9" s="172">
        <v>73.806625054075695</v>
      </c>
      <c r="AP9" s="173">
        <v>73.753862554848197</v>
      </c>
      <c r="AQ9" s="163"/>
      <c r="AR9" s="174">
        <v>65.871593734948902</v>
      </c>
      <c r="AS9" s="168"/>
      <c r="AT9" s="169">
        <v>1.5137899501880601</v>
      </c>
      <c r="AU9" s="163">
        <v>-0.85805624239128298</v>
      </c>
      <c r="AV9" s="163">
        <v>-1.03731700054728</v>
      </c>
      <c r="AW9" s="163">
        <v>-2.1353293007138898</v>
      </c>
      <c r="AX9" s="163">
        <v>-2.3306178728285101</v>
      </c>
      <c r="AY9" s="170">
        <v>-1.1075861813696</v>
      </c>
      <c r="AZ9" s="163"/>
      <c r="BA9" s="171">
        <v>0.68679516464989798</v>
      </c>
      <c r="BB9" s="172">
        <v>1.85891763349156</v>
      </c>
      <c r="BC9" s="173">
        <v>1.2698841382454</v>
      </c>
      <c r="BD9" s="163"/>
      <c r="BE9" s="174">
        <v>-0.35940256133381798</v>
      </c>
    </row>
    <row r="10" spans="1:57" x14ac:dyDescent="0.25">
      <c r="A10" s="21" t="s">
        <v>19</v>
      </c>
      <c r="B10" s="3" t="str">
        <f t="shared" ref="B10:B45" si="0">TRIM(A10)</f>
        <v>Norfolk/Virginia Beach, VA</v>
      </c>
      <c r="C10" s="3"/>
      <c r="D10" s="24" t="s">
        <v>16</v>
      </c>
      <c r="E10" s="27" t="s">
        <v>17</v>
      </c>
      <c r="F10" s="3"/>
      <c r="G10" s="169">
        <v>57.546952266263503</v>
      </c>
      <c r="H10" s="163">
        <v>67.601014630146807</v>
      </c>
      <c r="I10" s="163">
        <v>70.334879192395306</v>
      </c>
      <c r="J10" s="163">
        <v>70.352814573778403</v>
      </c>
      <c r="K10" s="163">
        <v>67.234620410464004</v>
      </c>
      <c r="L10" s="170">
        <v>66.614056214609604</v>
      </c>
      <c r="M10" s="163"/>
      <c r="N10" s="171">
        <v>74.880217274334399</v>
      </c>
      <c r="O10" s="172">
        <v>67.460093776422596</v>
      </c>
      <c r="P10" s="173">
        <v>71.170155525378505</v>
      </c>
      <c r="Q10" s="163"/>
      <c r="R10" s="174">
        <v>67.915798874829306</v>
      </c>
      <c r="S10" s="168"/>
      <c r="T10" s="169">
        <v>4.4148121695733504</v>
      </c>
      <c r="U10" s="163">
        <v>10.857463718731999</v>
      </c>
      <c r="V10" s="163">
        <v>9.8486977607093102</v>
      </c>
      <c r="W10" s="163">
        <v>7.1097048690216598</v>
      </c>
      <c r="X10" s="163">
        <v>-6.5903257543175098</v>
      </c>
      <c r="Y10" s="170">
        <v>4.8102930935943897</v>
      </c>
      <c r="Z10" s="163"/>
      <c r="AA10" s="171">
        <v>-7.3686531516239802</v>
      </c>
      <c r="AB10" s="172">
        <v>-18.9854629521517</v>
      </c>
      <c r="AC10" s="173">
        <v>-13.263148225154801</v>
      </c>
      <c r="AD10" s="163"/>
      <c r="AE10" s="174">
        <v>-1.3445546892999101</v>
      </c>
      <c r="AF10" s="30"/>
      <c r="AG10" s="169">
        <v>50.572010556252998</v>
      </c>
      <c r="AH10" s="163">
        <v>56.998642035409503</v>
      </c>
      <c r="AI10" s="163">
        <v>60.381383074124301</v>
      </c>
      <c r="AJ10" s="163">
        <v>61.875784672935502</v>
      </c>
      <c r="AK10" s="163">
        <v>63.8557226677598</v>
      </c>
      <c r="AL10" s="170">
        <v>58.736708601296399</v>
      </c>
      <c r="AM10" s="163"/>
      <c r="AN10" s="171">
        <v>73.689436060365296</v>
      </c>
      <c r="AO10" s="172">
        <v>73.885444156908903</v>
      </c>
      <c r="AP10" s="173">
        <v>73.787440108637099</v>
      </c>
      <c r="AQ10" s="163"/>
      <c r="AR10" s="174">
        <v>63.036917603393803</v>
      </c>
      <c r="AS10" s="168"/>
      <c r="AT10" s="169">
        <v>-0.30149706965297601</v>
      </c>
      <c r="AU10" s="163">
        <v>-1.4648005147630101</v>
      </c>
      <c r="AV10" s="163">
        <v>-1.32991538113351</v>
      </c>
      <c r="AW10" s="163">
        <v>0.25371884668259598</v>
      </c>
      <c r="AX10" s="163">
        <v>-2.8967530939797501</v>
      </c>
      <c r="AY10" s="170">
        <v>-1.19848125988015</v>
      </c>
      <c r="AZ10" s="163"/>
      <c r="BA10" s="171">
        <v>-2.0409552180324599</v>
      </c>
      <c r="BB10" s="172">
        <v>-2.47715014772246</v>
      </c>
      <c r="BC10" s="173">
        <v>-2.2598290152825902</v>
      </c>
      <c r="BD10" s="163"/>
      <c r="BE10" s="174">
        <v>-1.5559954743503801</v>
      </c>
    </row>
    <row r="11" spans="1:57" x14ac:dyDescent="0.25">
      <c r="A11" s="21" t="s">
        <v>20</v>
      </c>
      <c r="B11" s="2" t="s">
        <v>71</v>
      </c>
      <c r="C11" s="3"/>
      <c r="D11" s="24" t="s">
        <v>16</v>
      </c>
      <c r="E11" s="27" t="s">
        <v>17</v>
      </c>
      <c r="F11" s="3"/>
      <c r="G11" s="169">
        <v>52.144743106955801</v>
      </c>
      <c r="H11" s="163">
        <v>66.900402545123995</v>
      </c>
      <c r="I11" s="163">
        <v>72.432151668614395</v>
      </c>
      <c r="J11" s="163">
        <v>70.947495996190895</v>
      </c>
      <c r="K11" s="163">
        <v>64.766480543652307</v>
      </c>
      <c r="L11" s="170">
        <v>65.438254772107499</v>
      </c>
      <c r="M11" s="163"/>
      <c r="N11" s="171">
        <v>67.276977015971895</v>
      </c>
      <c r="O11" s="172">
        <v>60.472665887547002</v>
      </c>
      <c r="P11" s="173">
        <v>63.874821451759502</v>
      </c>
      <c r="Q11" s="163"/>
      <c r="R11" s="174">
        <v>64.991559537722296</v>
      </c>
      <c r="S11" s="168"/>
      <c r="T11" s="169">
        <v>6.1133535469593703</v>
      </c>
      <c r="U11" s="163">
        <v>5.78661299058765</v>
      </c>
      <c r="V11" s="163">
        <v>3.1533273463695002</v>
      </c>
      <c r="W11" s="163">
        <v>2.2451975624371099</v>
      </c>
      <c r="X11" s="163">
        <v>-1.1334506496884</v>
      </c>
      <c r="Y11" s="170">
        <v>3.0530167447228398</v>
      </c>
      <c r="Z11" s="163"/>
      <c r="AA11" s="171">
        <v>-8.5720017362861398</v>
      </c>
      <c r="AB11" s="172">
        <v>-17.436194523679202</v>
      </c>
      <c r="AC11" s="173">
        <v>-12.9938018131229</v>
      </c>
      <c r="AD11" s="163"/>
      <c r="AE11" s="174">
        <v>-2.0212727417135099</v>
      </c>
      <c r="AF11" s="30"/>
      <c r="AG11" s="169">
        <v>49.645221304027999</v>
      </c>
      <c r="AH11" s="163">
        <v>62.910483277809</v>
      </c>
      <c r="AI11" s="163">
        <v>68.804093820321896</v>
      </c>
      <c r="AJ11" s="163">
        <v>68.271810628353805</v>
      </c>
      <c r="AK11" s="163">
        <v>68.609356067162807</v>
      </c>
      <c r="AL11" s="170">
        <v>63.647555170921599</v>
      </c>
      <c r="AM11" s="163"/>
      <c r="AN11" s="171">
        <v>76.981997576596797</v>
      </c>
      <c r="AO11" s="172">
        <v>76.907348104552497</v>
      </c>
      <c r="AP11" s="173">
        <v>76.944672840574597</v>
      </c>
      <c r="AQ11" s="163"/>
      <c r="AR11" s="174">
        <v>67.446496791662</v>
      </c>
      <c r="AS11" s="168"/>
      <c r="AT11" s="169">
        <v>1.8293948827753601</v>
      </c>
      <c r="AU11" s="163">
        <v>7.4679546521269096</v>
      </c>
      <c r="AV11" s="163">
        <v>6.6514894980870203</v>
      </c>
      <c r="AW11" s="163">
        <v>5.0751387728455004</v>
      </c>
      <c r="AX11" s="163">
        <v>7.7515516488225904</v>
      </c>
      <c r="AY11" s="170">
        <v>5.9144935509263297</v>
      </c>
      <c r="AZ11" s="163"/>
      <c r="BA11" s="171">
        <v>6.0835851519262398</v>
      </c>
      <c r="BB11" s="172">
        <v>7.1645743596406897</v>
      </c>
      <c r="BC11" s="173">
        <v>6.6210777230834799</v>
      </c>
      <c r="BD11" s="163"/>
      <c r="BE11" s="174">
        <v>6.1424174236554903</v>
      </c>
    </row>
    <row r="12" spans="1:57" x14ac:dyDescent="0.25">
      <c r="A12" s="21" t="s">
        <v>21</v>
      </c>
      <c r="B12" s="3" t="str">
        <f t="shared" si="0"/>
        <v>Virginia Area</v>
      </c>
      <c r="C12" s="3"/>
      <c r="D12" s="24" t="s">
        <v>16</v>
      </c>
      <c r="E12" s="27" t="s">
        <v>17</v>
      </c>
      <c r="F12" s="3"/>
      <c r="G12" s="169">
        <v>51.435649138610501</v>
      </c>
      <c r="H12" s="163">
        <v>61.369215178470803</v>
      </c>
      <c r="I12" s="163">
        <v>66.704199977480002</v>
      </c>
      <c r="J12" s="163">
        <v>64.078369552978202</v>
      </c>
      <c r="K12" s="163">
        <v>63.895957662425403</v>
      </c>
      <c r="L12" s="170">
        <v>61.496678301993001</v>
      </c>
      <c r="M12" s="163"/>
      <c r="N12" s="171">
        <v>67.976579214052407</v>
      </c>
      <c r="O12" s="172">
        <v>58.7478887512667</v>
      </c>
      <c r="P12" s="173">
        <v>63.362233982659603</v>
      </c>
      <c r="Q12" s="163"/>
      <c r="R12" s="174">
        <v>62.029694210754897</v>
      </c>
      <c r="S12" s="168"/>
      <c r="T12" s="169">
        <v>12.8020705078362</v>
      </c>
      <c r="U12" s="163">
        <v>3.4657650837028799</v>
      </c>
      <c r="V12" s="163">
        <v>7.4663829786425797</v>
      </c>
      <c r="W12" s="163">
        <v>2.1682118115710902</v>
      </c>
      <c r="X12" s="163">
        <v>-2.9544802317366301</v>
      </c>
      <c r="Y12" s="170">
        <v>4.0407726619521602</v>
      </c>
      <c r="Z12" s="163"/>
      <c r="AA12" s="171">
        <v>-10.311742211753399</v>
      </c>
      <c r="AB12" s="172">
        <v>-22.0691633653677</v>
      </c>
      <c r="AC12" s="173">
        <v>-16.1746100702448</v>
      </c>
      <c r="AD12" s="163"/>
      <c r="AE12" s="174">
        <v>-2.8004457435874399</v>
      </c>
      <c r="AF12" s="30"/>
      <c r="AG12" s="169">
        <v>45.344140973138799</v>
      </c>
      <c r="AH12" s="163">
        <v>54.948612944348497</v>
      </c>
      <c r="AI12" s="163">
        <v>59.608004463203898</v>
      </c>
      <c r="AJ12" s="163">
        <v>59.661540368890499</v>
      </c>
      <c r="AK12" s="163">
        <v>60.669142467497998</v>
      </c>
      <c r="AL12" s="170">
        <v>56.048536672540898</v>
      </c>
      <c r="AM12" s="163"/>
      <c r="AN12" s="171">
        <v>71.8835058692258</v>
      </c>
      <c r="AO12" s="172">
        <v>69.749959143650898</v>
      </c>
      <c r="AP12" s="173">
        <v>70.816732506438299</v>
      </c>
      <c r="AQ12" s="163"/>
      <c r="AR12" s="174">
        <v>60.269169661601197</v>
      </c>
      <c r="AS12" s="168"/>
      <c r="AT12" s="169">
        <v>1.0683842037346101</v>
      </c>
      <c r="AU12" s="163">
        <v>-2.8537610070319999</v>
      </c>
      <c r="AV12" s="163">
        <v>-0.79573814685469901</v>
      </c>
      <c r="AW12" s="163">
        <v>-1.4939260630534501</v>
      </c>
      <c r="AX12" s="163">
        <v>-3.7580018238732098</v>
      </c>
      <c r="AY12" s="170">
        <v>-1.71905029602089</v>
      </c>
      <c r="AZ12" s="163"/>
      <c r="BA12" s="171">
        <v>2.5622695417650099</v>
      </c>
      <c r="BB12" s="172">
        <v>2.9453755566254101</v>
      </c>
      <c r="BC12" s="173">
        <v>2.75058002064466</v>
      </c>
      <c r="BD12" s="163"/>
      <c r="BE12" s="174">
        <v>-0.26232551485634897</v>
      </c>
    </row>
    <row r="13" spans="1:57" x14ac:dyDescent="0.25">
      <c r="A13" s="34" t="s">
        <v>22</v>
      </c>
      <c r="B13" s="2" t="s">
        <v>83</v>
      </c>
      <c r="C13" s="3"/>
      <c r="D13" s="24" t="s">
        <v>16</v>
      </c>
      <c r="E13" s="27" t="s">
        <v>17</v>
      </c>
      <c r="F13" s="3"/>
      <c r="G13" s="169">
        <v>56.236951525465301</v>
      </c>
      <c r="H13" s="163">
        <v>67.260829137353198</v>
      </c>
      <c r="I13" s="163">
        <v>72.378462780048693</v>
      </c>
      <c r="J13" s="163">
        <v>69.435428691731403</v>
      </c>
      <c r="K13" s="163">
        <v>63.251986876962697</v>
      </c>
      <c r="L13" s="170">
        <v>65.712731802312305</v>
      </c>
      <c r="M13" s="163"/>
      <c r="N13" s="171">
        <v>68.031018088036603</v>
      </c>
      <c r="O13" s="172">
        <v>64.709029982982102</v>
      </c>
      <c r="P13" s="173">
        <v>66.370024035509303</v>
      </c>
      <c r="Q13" s="163"/>
      <c r="R13" s="174">
        <v>65.900529583225705</v>
      </c>
      <c r="S13" s="168"/>
      <c r="T13" s="169">
        <v>-9.5519187385589301</v>
      </c>
      <c r="U13" s="163">
        <v>-19.087399926169599</v>
      </c>
      <c r="V13" s="163">
        <v>-20.2928775813076</v>
      </c>
      <c r="W13" s="163">
        <v>-23.625889281955399</v>
      </c>
      <c r="X13" s="163">
        <v>-23.646431838828899</v>
      </c>
      <c r="Y13" s="170">
        <v>-19.836126875824199</v>
      </c>
      <c r="Z13" s="163"/>
      <c r="AA13" s="171">
        <v>-13.440602965099</v>
      </c>
      <c r="AB13" s="172">
        <v>-16.662658176153801</v>
      </c>
      <c r="AC13" s="173">
        <v>-15.0418607169912</v>
      </c>
      <c r="AD13" s="163"/>
      <c r="AE13" s="174">
        <v>-18.512941118331799</v>
      </c>
      <c r="AF13" s="30"/>
      <c r="AG13" s="169">
        <v>59.7334708024393</v>
      </c>
      <c r="AH13" s="163">
        <v>72.882244548764902</v>
      </c>
      <c r="AI13" s="163">
        <v>79.316032355985996</v>
      </c>
      <c r="AJ13" s="163">
        <v>76.770353083614395</v>
      </c>
      <c r="AK13" s="163">
        <v>70.395634379263299</v>
      </c>
      <c r="AL13" s="170">
        <v>71.819872779118199</v>
      </c>
      <c r="AM13" s="163"/>
      <c r="AN13" s="171">
        <v>75.522782205884198</v>
      </c>
      <c r="AO13" s="172">
        <v>78.414698876572004</v>
      </c>
      <c r="AP13" s="173">
        <v>76.968740541228101</v>
      </c>
      <c r="AQ13" s="163"/>
      <c r="AR13" s="174">
        <v>73.291037779599307</v>
      </c>
      <c r="AS13" s="168"/>
      <c r="AT13" s="169">
        <v>0.83522158928892798</v>
      </c>
      <c r="AU13" s="163">
        <v>-2.8734705738790001</v>
      </c>
      <c r="AV13" s="163">
        <v>-4.2776838402006998</v>
      </c>
      <c r="AW13" s="163">
        <v>-7.33689092500481</v>
      </c>
      <c r="AX13" s="163">
        <v>-7.1716304029633804</v>
      </c>
      <c r="AY13" s="170">
        <v>-4.4512801130803803</v>
      </c>
      <c r="AZ13" s="163"/>
      <c r="BA13" s="171">
        <v>-1.07224651596792</v>
      </c>
      <c r="BB13" s="172">
        <v>2.4502041396268099</v>
      </c>
      <c r="BC13" s="173">
        <v>0.691259586191874</v>
      </c>
      <c r="BD13" s="163"/>
      <c r="BE13" s="174">
        <v>-2.9642252293407099</v>
      </c>
    </row>
    <row r="14" spans="1:57" x14ac:dyDescent="0.25">
      <c r="A14" s="21" t="s">
        <v>23</v>
      </c>
      <c r="B14" s="3" t="str">
        <f t="shared" si="0"/>
        <v>Arlington, VA</v>
      </c>
      <c r="C14" s="3"/>
      <c r="D14" s="24" t="s">
        <v>16</v>
      </c>
      <c r="E14" s="27" t="s">
        <v>17</v>
      </c>
      <c r="F14" s="3"/>
      <c r="G14" s="169">
        <v>55.7598816317903</v>
      </c>
      <c r="H14" s="163">
        <v>65.789473684210506</v>
      </c>
      <c r="I14" s="163">
        <v>70.809554005495599</v>
      </c>
      <c r="J14" s="163">
        <v>69.435637285986004</v>
      </c>
      <c r="K14" s="163">
        <v>62.682308180088697</v>
      </c>
      <c r="L14" s="170">
        <v>64.895370957514203</v>
      </c>
      <c r="M14" s="163"/>
      <c r="N14" s="171">
        <v>66.761783978017306</v>
      </c>
      <c r="O14" s="172">
        <v>61.699429296131797</v>
      </c>
      <c r="P14" s="173">
        <v>64.230606637074601</v>
      </c>
      <c r="Q14" s="163"/>
      <c r="R14" s="174">
        <v>64.705438294531504</v>
      </c>
      <c r="S14" s="168"/>
      <c r="T14" s="169">
        <v>-19.806384808530598</v>
      </c>
      <c r="U14" s="163">
        <v>-30.752434953587201</v>
      </c>
      <c r="V14" s="163">
        <v>-27.5687390584417</v>
      </c>
      <c r="W14" s="163">
        <v>-28.7862225845738</v>
      </c>
      <c r="X14" s="163">
        <v>-30.521851454549299</v>
      </c>
      <c r="Y14" s="170">
        <v>-27.897338669269502</v>
      </c>
      <c r="Z14" s="163"/>
      <c r="AA14" s="171">
        <v>-21.311539545793</v>
      </c>
      <c r="AB14" s="172">
        <v>-24.686288572026399</v>
      </c>
      <c r="AC14" s="173">
        <v>-22.969369606319699</v>
      </c>
      <c r="AD14" s="163"/>
      <c r="AE14" s="174">
        <v>-26.564918187754898</v>
      </c>
      <c r="AF14" s="30"/>
      <c r="AG14" s="169">
        <v>67.736736419361605</v>
      </c>
      <c r="AH14" s="163">
        <v>81.668780384696603</v>
      </c>
      <c r="AI14" s="163">
        <v>87.182942295497696</v>
      </c>
      <c r="AJ14" s="163">
        <v>84.432466708941007</v>
      </c>
      <c r="AK14" s="163">
        <v>78.014690340308604</v>
      </c>
      <c r="AL14" s="170">
        <v>79.807123229761103</v>
      </c>
      <c r="AM14" s="163"/>
      <c r="AN14" s="171">
        <v>79.985732403297405</v>
      </c>
      <c r="AO14" s="172">
        <v>81.283026844218895</v>
      </c>
      <c r="AP14" s="173">
        <v>80.634379623758093</v>
      </c>
      <c r="AQ14" s="163"/>
      <c r="AR14" s="174">
        <v>80.043482199474496</v>
      </c>
      <c r="AS14" s="168"/>
      <c r="AT14" s="169">
        <v>4.7265323033225402</v>
      </c>
      <c r="AU14" s="163">
        <v>-2.3641520305316099</v>
      </c>
      <c r="AV14" s="163">
        <v>-3.8104528740435399</v>
      </c>
      <c r="AW14" s="163">
        <v>-7.9117212161421904</v>
      </c>
      <c r="AX14" s="163">
        <v>-6.6347621438203301</v>
      </c>
      <c r="AY14" s="170">
        <v>-3.6628922228365801</v>
      </c>
      <c r="AZ14" s="163"/>
      <c r="BA14" s="171">
        <v>-1.7244992929029299</v>
      </c>
      <c r="BB14" s="172">
        <v>2.33098605886476</v>
      </c>
      <c r="BC14" s="173">
        <v>0.278558046220589</v>
      </c>
      <c r="BD14" s="163"/>
      <c r="BE14" s="174">
        <v>-2.56056904114523</v>
      </c>
    </row>
    <row r="15" spans="1:57" x14ac:dyDescent="0.25">
      <c r="A15" s="21" t="s">
        <v>24</v>
      </c>
      <c r="B15" s="3" t="str">
        <f t="shared" si="0"/>
        <v>Suburban Virginia Area</v>
      </c>
      <c r="C15" s="3"/>
      <c r="D15" s="24" t="s">
        <v>16</v>
      </c>
      <c r="E15" s="27" t="s">
        <v>17</v>
      </c>
      <c r="F15" s="3"/>
      <c r="G15" s="169">
        <v>51.833060556464801</v>
      </c>
      <c r="H15" s="163">
        <v>66.726677577741398</v>
      </c>
      <c r="I15" s="163">
        <v>70.409165302782299</v>
      </c>
      <c r="J15" s="163">
        <v>73.5515548281505</v>
      </c>
      <c r="K15" s="163">
        <v>60.851063829787201</v>
      </c>
      <c r="L15" s="170">
        <v>64.674304418985201</v>
      </c>
      <c r="M15" s="163"/>
      <c r="N15" s="171">
        <v>59.8690671031096</v>
      </c>
      <c r="O15" s="172">
        <v>58.346972176759401</v>
      </c>
      <c r="P15" s="173">
        <v>59.108019639934497</v>
      </c>
      <c r="Q15" s="163"/>
      <c r="R15" s="174">
        <v>63.083937339256401</v>
      </c>
      <c r="S15" s="168"/>
      <c r="T15" s="169">
        <v>-3.7543231038284501</v>
      </c>
      <c r="U15" s="163">
        <v>-7.8708344314540097</v>
      </c>
      <c r="V15" s="163">
        <v>-11.8697791896067</v>
      </c>
      <c r="W15" s="163">
        <v>-12.2939971449283</v>
      </c>
      <c r="X15" s="163">
        <v>-18.5904255319148</v>
      </c>
      <c r="Y15" s="170">
        <v>-11.3522990209054</v>
      </c>
      <c r="Z15" s="163"/>
      <c r="AA15" s="171">
        <v>-19.623151577798801</v>
      </c>
      <c r="AB15" s="172">
        <v>-26.060823087120401</v>
      </c>
      <c r="AC15" s="173">
        <v>-22.934874617041999</v>
      </c>
      <c r="AD15" s="163"/>
      <c r="AE15" s="174">
        <v>-14.781103592456599</v>
      </c>
      <c r="AF15" s="30"/>
      <c r="AG15" s="169">
        <v>50.973813420621902</v>
      </c>
      <c r="AH15" s="163">
        <v>64.922258592471294</v>
      </c>
      <c r="AI15" s="163">
        <v>71.935351882160305</v>
      </c>
      <c r="AJ15" s="163">
        <v>72.978723404255305</v>
      </c>
      <c r="AK15" s="163">
        <v>65.392798690671</v>
      </c>
      <c r="AL15" s="170">
        <v>65.240589198036005</v>
      </c>
      <c r="AM15" s="163"/>
      <c r="AN15" s="171">
        <v>67.913256955810098</v>
      </c>
      <c r="AO15" s="172">
        <v>70.126841243862501</v>
      </c>
      <c r="AP15" s="173">
        <v>69.020049099836299</v>
      </c>
      <c r="AQ15" s="163"/>
      <c r="AR15" s="174">
        <v>66.3204348842646</v>
      </c>
      <c r="AS15" s="168"/>
      <c r="AT15" s="169">
        <v>3.5545663716766001</v>
      </c>
      <c r="AU15" s="163">
        <v>-1.3088169090298201</v>
      </c>
      <c r="AV15" s="163">
        <v>-0.81346301293109802</v>
      </c>
      <c r="AW15" s="163">
        <v>-1.5316007094934001</v>
      </c>
      <c r="AX15" s="163">
        <v>0.941682699013628</v>
      </c>
      <c r="AY15" s="170">
        <v>-6.9333699365384194E-2</v>
      </c>
      <c r="AZ15" s="163"/>
      <c r="BA15" s="171">
        <v>-0.71284559200722997</v>
      </c>
      <c r="BB15" s="172">
        <v>-0.74180172361681895</v>
      </c>
      <c r="BC15" s="173">
        <v>-0.727557936225535</v>
      </c>
      <c r="BD15" s="163"/>
      <c r="BE15" s="174">
        <v>-0.265963082447007</v>
      </c>
    </row>
    <row r="16" spans="1:57" x14ac:dyDescent="0.25">
      <c r="A16" s="21" t="s">
        <v>25</v>
      </c>
      <c r="B16" s="3" t="str">
        <f t="shared" si="0"/>
        <v>Alexandria, VA</v>
      </c>
      <c r="C16" s="3"/>
      <c r="D16" s="24" t="s">
        <v>16</v>
      </c>
      <c r="E16" s="27" t="s">
        <v>17</v>
      </c>
      <c r="F16" s="3"/>
      <c r="G16" s="169">
        <v>52.861288450377202</v>
      </c>
      <c r="H16" s="163">
        <v>59.141033081834003</v>
      </c>
      <c r="I16" s="163">
        <v>62.623331398723103</v>
      </c>
      <c r="J16" s="163">
        <v>61.195589088798599</v>
      </c>
      <c r="K16" s="163">
        <v>57.318630295995298</v>
      </c>
      <c r="L16" s="170">
        <v>58.627974463145598</v>
      </c>
      <c r="M16" s="163"/>
      <c r="N16" s="171">
        <v>62.008125362739399</v>
      </c>
      <c r="O16" s="172">
        <v>61.857225769007499</v>
      </c>
      <c r="P16" s="173">
        <v>61.932675565873403</v>
      </c>
      <c r="Q16" s="163"/>
      <c r="R16" s="174">
        <v>59.572174778210702</v>
      </c>
      <c r="S16" s="168"/>
      <c r="T16" s="169">
        <v>-7.2063450422170199</v>
      </c>
      <c r="U16" s="163">
        <v>-29.115771369645099</v>
      </c>
      <c r="V16" s="163">
        <v>-32.263584694627902</v>
      </c>
      <c r="W16" s="163">
        <v>-34.1012300328903</v>
      </c>
      <c r="X16" s="163">
        <v>-30.078176897957398</v>
      </c>
      <c r="Y16" s="170">
        <v>-28.0972886299454</v>
      </c>
      <c r="Z16" s="163"/>
      <c r="AA16" s="171">
        <v>-14.4836863612617</v>
      </c>
      <c r="AB16" s="172">
        <v>-12.7680807220346</v>
      </c>
      <c r="AC16" s="173">
        <v>-13.6354475015979</v>
      </c>
      <c r="AD16" s="163"/>
      <c r="AE16" s="174">
        <v>-24.333729616385501</v>
      </c>
      <c r="AF16" s="30"/>
      <c r="AG16" s="169">
        <v>61.319057567316598</v>
      </c>
      <c r="AH16" s="163">
        <v>72.617804085422407</v>
      </c>
      <c r="AI16" s="163">
        <v>76.613277623026903</v>
      </c>
      <c r="AJ16" s="163">
        <v>73.977134234809299</v>
      </c>
      <c r="AK16" s="163">
        <v>69.279206082061407</v>
      </c>
      <c r="AL16" s="170">
        <v>70.761275795631207</v>
      </c>
      <c r="AM16" s="163"/>
      <c r="AN16" s="171">
        <v>75.651442168185199</v>
      </c>
      <c r="AO16" s="172">
        <v>79.499158493413006</v>
      </c>
      <c r="AP16" s="173">
        <v>77.575300330799095</v>
      </c>
      <c r="AQ16" s="163"/>
      <c r="AR16" s="174">
        <v>72.7080915271099</v>
      </c>
      <c r="AS16" s="168"/>
      <c r="AT16" s="169">
        <v>1.52323848849035</v>
      </c>
      <c r="AU16" s="163">
        <v>-5.6586842117297902</v>
      </c>
      <c r="AV16" s="163">
        <v>-8.02838751054494</v>
      </c>
      <c r="AW16" s="163">
        <v>-11.355614541709199</v>
      </c>
      <c r="AX16" s="163">
        <v>-9.2266061015741307</v>
      </c>
      <c r="AY16" s="170">
        <v>-7.0021210554592397</v>
      </c>
      <c r="AZ16" s="163"/>
      <c r="BA16" s="171">
        <v>1.75980278362868</v>
      </c>
      <c r="BB16" s="172">
        <v>7.6032605472322601</v>
      </c>
      <c r="BC16" s="173">
        <v>4.6724365641229904</v>
      </c>
      <c r="BD16" s="163"/>
      <c r="BE16" s="174">
        <v>-3.7289737914322001</v>
      </c>
    </row>
    <row r="17" spans="1:57" x14ac:dyDescent="0.25">
      <c r="A17" s="21" t="s">
        <v>26</v>
      </c>
      <c r="B17" s="3" t="str">
        <f t="shared" si="0"/>
        <v>Fairfax/Tysons Corner, VA</v>
      </c>
      <c r="C17" s="3"/>
      <c r="D17" s="24" t="s">
        <v>16</v>
      </c>
      <c r="E17" s="27" t="s">
        <v>17</v>
      </c>
      <c r="F17" s="3"/>
      <c r="G17" s="169">
        <v>53.419593345656097</v>
      </c>
      <c r="H17" s="163">
        <v>64.209796672828006</v>
      </c>
      <c r="I17" s="163">
        <v>70.182532347504605</v>
      </c>
      <c r="J17" s="163">
        <v>66.751386321626597</v>
      </c>
      <c r="K17" s="163">
        <v>58.7338262476894</v>
      </c>
      <c r="L17" s="170">
        <v>62.659426987060897</v>
      </c>
      <c r="M17" s="163"/>
      <c r="N17" s="171">
        <v>64.671903881700501</v>
      </c>
      <c r="O17" s="172">
        <v>65.5152495378927</v>
      </c>
      <c r="P17" s="173">
        <v>65.093576709796594</v>
      </c>
      <c r="Q17" s="163"/>
      <c r="R17" s="174">
        <v>63.354898336414003</v>
      </c>
      <c r="S17" s="168"/>
      <c r="T17" s="169">
        <v>-10.4120832704401</v>
      </c>
      <c r="U17" s="163">
        <v>-20.818959534295502</v>
      </c>
      <c r="V17" s="163">
        <v>-24.978796167667401</v>
      </c>
      <c r="W17" s="163">
        <v>-28.752706611560701</v>
      </c>
      <c r="X17" s="163">
        <v>-26.465215355540799</v>
      </c>
      <c r="Y17" s="170">
        <v>-23.179978169536099</v>
      </c>
      <c r="Z17" s="163"/>
      <c r="AA17" s="171">
        <v>-11.680410585298601</v>
      </c>
      <c r="AB17" s="172">
        <v>-11.8576106514122</v>
      </c>
      <c r="AC17" s="173">
        <v>-11.7696735311017</v>
      </c>
      <c r="AD17" s="163"/>
      <c r="AE17" s="174">
        <v>-20.148515383777202</v>
      </c>
      <c r="AF17" s="30"/>
      <c r="AG17" s="169">
        <v>54.054990757855798</v>
      </c>
      <c r="AH17" s="163">
        <v>70.737060998151506</v>
      </c>
      <c r="AI17" s="163">
        <v>79.941658964879807</v>
      </c>
      <c r="AJ17" s="163">
        <v>79.014556377079401</v>
      </c>
      <c r="AK17" s="163">
        <v>68.905961182994403</v>
      </c>
      <c r="AL17" s="170">
        <v>70.530845656192199</v>
      </c>
      <c r="AM17" s="163"/>
      <c r="AN17" s="171">
        <v>71.892329020332696</v>
      </c>
      <c r="AO17" s="172">
        <v>76.519177449168197</v>
      </c>
      <c r="AP17" s="173">
        <v>74.205753234750404</v>
      </c>
      <c r="AQ17" s="163"/>
      <c r="AR17" s="174">
        <v>71.580819250066</v>
      </c>
      <c r="AS17" s="168"/>
      <c r="AT17" s="169">
        <v>-1.14903932178315</v>
      </c>
      <c r="AU17" s="163">
        <v>-2.4687694457467901</v>
      </c>
      <c r="AV17" s="163">
        <v>-4.0421307211450896</v>
      </c>
      <c r="AW17" s="163">
        <v>-5.39910847337035</v>
      </c>
      <c r="AX17" s="163">
        <v>-7.0560708551348403</v>
      </c>
      <c r="AY17" s="170">
        <v>-4.21723267604093</v>
      </c>
      <c r="AZ17" s="163"/>
      <c r="BA17" s="171">
        <v>-2.0878421683277701</v>
      </c>
      <c r="BB17" s="172">
        <v>4.4450207320604997</v>
      </c>
      <c r="BC17" s="173">
        <v>1.1749663830505399</v>
      </c>
      <c r="BD17" s="163"/>
      <c r="BE17" s="174">
        <v>-2.6809771574506698</v>
      </c>
    </row>
    <row r="18" spans="1:57" x14ac:dyDescent="0.25">
      <c r="A18" s="21" t="s">
        <v>27</v>
      </c>
      <c r="B18" s="3" t="str">
        <f t="shared" si="0"/>
        <v>I-95 Fredericksburg, VA</v>
      </c>
      <c r="C18" s="3"/>
      <c r="D18" s="24" t="s">
        <v>16</v>
      </c>
      <c r="E18" s="27" t="s">
        <v>17</v>
      </c>
      <c r="F18" s="3"/>
      <c r="G18" s="169">
        <v>53.5212824765063</v>
      </c>
      <c r="H18" s="163">
        <v>60.685461580983898</v>
      </c>
      <c r="I18" s="163">
        <v>66.279712548369204</v>
      </c>
      <c r="J18" s="163">
        <v>65.129906025428397</v>
      </c>
      <c r="K18" s="163">
        <v>64.941956882255298</v>
      </c>
      <c r="L18" s="170">
        <v>62.111663902708599</v>
      </c>
      <c r="M18" s="163"/>
      <c r="N18" s="171">
        <v>69.806522940851195</v>
      </c>
      <c r="O18" s="172">
        <v>62.907683803206098</v>
      </c>
      <c r="P18" s="173">
        <v>66.357103372028703</v>
      </c>
      <c r="Q18" s="163"/>
      <c r="R18" s="174">
        <v>63.324646608228598</v>
      </c>
      <c r="S18" s="168"/>
      <c r="T18" s="169">
        <v>-1.7508026120400599</v>
      </c>
      <c r="U18" s="163">
        <v>-5.7887681542948197</v>
      </c>
      <c r="V18" s="163">
        <v>-6.5446029249930202</v>
      </c>
      <c r="W18" s="163">
        <v>-9.3389115030905998</v>
      </c>
      <c r="X18" s="163">
        <v>-4.6662071030432104</v>
      </c>
      <c r="Y18" s="170">
        <v>-5.8257793705271697</v>
      </c>
      <c r="Z18" s="163"/>
      <c r="AA18" s="171">
        <v>-13.7847315283068</v>
      </c>
      <c r="AB18" s="172">
        <v>-22.646779778326</v>
      </c>
      <c r="AC18" s="173">
        <v>-18.225517051741299</v>
      </c>
      <c r="AD18" s="163"/>
      <c r="AE18" s="174">
        <v>-9.9154794781290594</v>
      </c>
      <c r="AF18" s="30"/>
      <c r="AG18" s="169">
        <v>52.834723987401198</v>
      </c>
      <c r="AH18" s="163">
        <v>59.846935956235797</v>
      </c>
      <c r="AI18" s="163">
        <v>64.608837427805497</v>
      </c>
      <c r="AJ18" s="163">
        <v>66.479675021416497</v>
      </c>
      <c r="AK18" s="163">
        <v>64.625417967778404</v>
      </c>
      <c r="AL18" s="170">
        <v>61.678705049488997</v>
      </c>
      <c r="AM18" s="163"/>
      <c r="AN18" s="171">
        <v>73.5706192831679</v>
      </c>
      <c r="AO18" s="172">
        <v>73.891176389310999</v>
      </c>
      <c r="AP18" s="173">
        <v>73.730897836239507</v>
      </c>
      <c r="AQ18" s="163"/>
      <c r="AR18" s="174">
        <v>65.121998397303003</v>
      </c>
      <c r="AS18" s="168"/>
      <c r="AT18" s="169">
        <v>-0.188851471090517</v>
      </c>
      <c r="AU18" s="163">
        <v>-3.3859574606753</v>
      </c>
      <c r="AV18" s="163">
        <v>-4.7887680265689303</v>
      </c>
      <c r="AW18" s="163">
        <v>-5.2355469116272602</v>
      </c>
      <c r="AX18" s="163">
        <v>-4.0948167895601904</v>
      </c>
      <c r="AY18" s="170">
        <v>-3.7096823036432802</v>
      </c>
      <c r="AZ18" s="163"/>
      <c r="BA18" s="171">
        <v>-0.188994922382766</v>
      </c>
      <c r="BB18" s="172">
        <v>-0.27810839039657997</v>
      </c>
      <c r="BC18" s="173">
        <v>-0.23366841461222701</v>
      </c>
      <c r="BD18" s="163"/>
      <c r="BE18" s="174">
        <v>-2.6123388553689102</v>
      </c>
    </row>
    <row r="19" spans="1:57" x14ac:dyDescent="0.25">
      <c r="A19" s="21" t="s">
        <v>28</v>
      </c>
      <c r="B19" s="3" t="str">
        <f t="shared" si="0"/>
        <v>Dulles Airport Area, VA</v>
      </c>
      <c r="C19" s="3"/>
      <c r="D19" s="24" t="s">
        <v>16</v>
      </c>
      <c r="E19" s="27" t="s">
        <v>17</v>
      </c>
      <c r="F19" s="3"/>
      <c r="G19" s="169">
        <v>57.385995745074403</v>
      </c>
      <c r="H19" s="163">
        <v>72.749976875404599</v>
      </c>
      <c r="I19" s="163">
        <v>82.110813060771406</v>
      </c>
      <c r="J19" s="163">
        <v>75.006937378595794</v>
      </c>
      <c r="K19" s="163">
        <v>62.279160114697902</v>
      </c>
      <c r="L19" s="170">
        <v>69.906576634908802</v>
      </c>
      <c r="M19" s="163"/>
      <c r="N19" s="171">
        <v>57.9872352233835</v>
      </c>
      <c r="O19" s="172">
        <v>54.897789288687399</v>
      </c>
      <c r="P19" s="173">
        <v>56.442512256035499</v>
      </c>
      <c r="Q19" s="163"/>
      <c r="R19" s="174">
        <v>66.059701098087899</v>
      </c>
      <c r="S19" s="168"/>
      <c r="T19" s="169">
        <v>-13.1922561135636</v>
      </c>
      <c r="U19" s="163">
        <v>-20.475917024002801</v>
      </c>
      <c r="V19" s="163">
        <v>-15.127738867864201</v>
      </c>
      <c r="W19" s="163">
        <v>-22.134600310668802</v>
      </c>
      <c r="X19" s="163">
        <v>-26.700133311471799</v>
      </c>
      <c r="Y19" s="170">
        <v>-19.763616966595901</v>
      </c>
      <c r="Z19" s="163"/>
      <c r="AA19" s="171">
        <v>-27.295262401889801</v>
      </c>
      <c r="AB19" s="172">
        <v>-32.185083819856601</v>
      </c>
      <c r="AC19" s="173">
        <v>-29.758356250368699</v>
      </c>
      <c r="AD19" s="163"/>
      <c r="AE19" s="174">
        <v>-22.4571376764499</v>
      </c>
      <c r="AF19" s="30"/>
      <c r="AG19" s="169">
        <v>59.439459809453297</v>
      </c>
      <c r="AH19" s="163">
        <v>76.910091573397395</v>
      </c>
      <c r="AI19" s="163">
        <v>84.397835537877995</v>
      </c>
      <c r="AJ19" s="163">
        <v>81.995190084173501</v>
      </c>
      <c r="AK19" s="163">
        <v>72.740727037276798</v>
      </c>
      <c r="AL19" s="170">
        <v>75.0966608084358</v>
      </c>
      <c r="AM19" s="163"/>
      <c r="AN19" s="171">
        <v>71.984552770326502</v>
      </c>
      <c r="AO19" s="172">
        <v>73.2934048654148</v>
      </c>
      <c r="AP19" s="173">
        <v>72.638978817870594</v>
      </c>
      <c r="AQ19" s="163"/>
      <c r="AR19" s="174">
        <v>74.3944659539886</v>
      </c>
      <c r="AS19" s="168"/>
      <c r="AT19" s="169">
        <v>3.28607331952974</v>
      </c>
      <c r="AU19" s="163">
        <v>1.8159903766371801</v>
      </c>
      <c r="AV19" s="163">
        <v>-0.45904038930318602</v>
      </c>
      <c r="AW19" s="163">
        <v>-5.5023866334300102</v>
      </c>
      <c r="AX19" s="163">
        <v>-3.7277242488343001</v>
      </c>
      <c r="AY19" s="170">
        <v>-1.2407454647766301</v>
      </c>
      <c r="AZ19" s="163"/>
      <c r="BA19" s="171">
        <v>-4.6417246412688904</v>
      </c>
      <c r="BB19" s="172">
        <v>-2.4050683224449401</v>
      </c>
      <c r="BC19" s="173">
        <v>-3.5262847624576001</v>
      </c>
      <c r="BD19" s="163"/>
      <c r="BE19" s="174">
        <v>-1.8891674115950601</v>
      </c>
    </row>
    <row r="20" spans="1:57" x14ac:dyDescent="0.25">
      <c r="A20" s="21" t="s">
        <v>29</v>
      </c>
      <c r="B20" s="3" t="str">
        <f t="shared" si="0"/>
        <v>Williamsburg, VA</v>
      </c>
      <c r="C20" s="3"/>
      <c r="D20" s="24" t="s">
        <v>16</v>
      </c>
      <c r="E20" s="27" t="s">
        <v>17</v>
      </c>
      <c r="F20" s="3"/>
      <c r="G20" s="169">
        <v>57.022175290390699</v>
      </c>
      <c r="H20" s="163">
        <v>69.297782470960897</v>
      </c>
      <c r="I20" s="163">
        <v>68.994192185849997</v>
      </c>
      <c r="J20" s="163">
        <v>69.139387539598701</v>
      </c>
      <c r="K20" s="163">
        <v>67.199049630411807</v>
      </c>
      <c r="L20" s="170">
        <v>66.330517423442402</v>
      </c>
      <c r="M20" s="163"/>
      <c r="N20" s="171">
        <v>70.617740232312499</v>
      </c>
      <c r="O20" s="172">
        <v>60.005279831045399</v>
      </c>
      <c r="P20" s="173">
        <v>65.311510031678907</v>
      </c>
      <c r="Q20" s="163"/>
      <c r="R20" s="174">
        <v>66.039372454367097</v>
      </c>
      <c r="S20" s="168"/>
      <c r="T20" s="169">
        <v>34.917751383891201</v>
      </c>
      <c r="U20" s="163">
        <v>57.242369491577499</v>
      </c>
      <c r="V20" s="163">
        <v>41.053151806233402</v>
      </c>
      <c r="W20" s="163">
        <v>28.147724600323698</v>
      </c>
      <c r="X20" s="163">
        <v>13.034068510864399</v>
      </c>
      <c r="Y20" s="170">
        <v>33.380310868847701</v>
      </c>
      <c r="Z20" s="163"/>
      <c r="AA20" s="171">
        <v>-5.2477106823203297</v>
      </c>
      <c r="AB20" s="172">
        <v>-21.2437144976487</v>
      </c>
      <c r="AC20" s="173">
        <v>-13.333923292743799</v>
      </c>
      <c r="AD20" s="163"/>
      <c r="AE20" s="174">
        <v>15.7507091917788</v>
      </c>
      <c r="AF20" s="30"/>
      <c r="AG20" s="169">
        <v>44.565073917634599</v>
      </c>
      <c r="AH20" s="163">
        <v>51.319957761351603</v>
      </c>
      <c r="AI20" s="163">
        <v>51.613648363252302</v>
      </c>
      <c r="AJ20" s="163">
        <v>54.045670538542701</v>
      </c>
      <c r="AK20" s="163">
        <v>58.563225976768699</v>
      </c>
      <c r="AL20" s="170">
        <v>52.021515311510001</v>
      </c>
      <c r="AM20" s="163"/>
      <c r="AN20" s="171">
        <v>68.225316789862703</v>
      </c>
      <c r="AO20" s="172">
        <v>66.255279831045399</v>
      </c>
      <c r="AP20" s="173">
        <v>67.240298310453994</v>
      </c>
      <c r="AQ20" s="163"/>
      <c r="AR20" s="174">
        <v>56.369739025493999</v>
      </c>
      <c r="AS20" s="168"/>
      <c r="AT20" s="169">
        <v>1.9163854615665901</v>
      </c>
      <c r="AU20" s="163">
        <v>3.1801256044017099</v>
      </c>
      <c r="AV20" s="163">
        <v>0.600363159703591</v>
      </c>
      <c r="AW20" s="163">
        <v>2.2874646471708</v>
      </c>
      <c r="AX20" s="163">
        <v>-1.85938879962421</v>
      </c>
      <c r="AY20" s="170">
        <v>1.09872864354509</v>
      </c>
      <c r="AZ20" s="163"/>
      <c r="BA20" s="171">
        <v>-5.7983246239459199</v>
      </c>
      <c r="BB20" s="172">
        <v>-2.4728408247797402</v>
      </c>
      <c r="BC20" s="173">
        <v>-4.1887668966533198</v>
      </c>
      <c r="BD20" s="163"/>
      <c r="BE20" s="174">
        <v>-0.76766125187266698</v>
      </c>
    </row>
    <row r="21" spans="1:57" x14ac:dyDescent="0.25">
      <c r="A21" s="21" t="s">
        <v>30</v>
      </c>
      <c r="B21" s="3" t="str">
        <f t="shared" si="0"/>
        <v>Virginia Beach, VA</v>
      </c>
      <c r="C21" s="3"/>
      <c r="D21" s="24" t="s">
        <v>16</v>
      </c>
      <c r="E21" s="27" t="s">
        <v>17</v>
      </c>
      <c r="F21" s="3"/>
      <c r="G21" s="169">
        <v>57.7473651093282</v>
      </c>
      <c r="H21" s="163">
        <v>67.280163599182004</v>
      </c>
      <c r="I21" s="163">
        <v>71.385873839861503</v>
      </c>
      <c r="J21" s="163">
        <v>69.097058360861993</v>
      </c>
      <c r="K21" s="163">
        <v>66.446436998584204</v>
      </c>
      <c r="L21" s="170">
        <v>66.391379581563598</v>
      </c>
      <c r="M21" s="163"/>
      <c r="N21" s="171">
        <v>79.589428975931995</v>
      </c>
      <c r="O21" s="172">
        <v>75.955639452571901</v>
      </c>
      <c r="P21" s="173">
        <v>77.772534214252005</v>
      </c>
      <c r="Q21" s="163"/>
      <c r="R21" s="174">
        <v>69.643138048045998</v>
      </c>
      <c r="S21" s="168"/>
      <c r="T21" s="169">
        <v>4.8154229724109499</v>
      </c>
      <c r="U21" s="163">
        <v>12.1777010068941</v>
      </c>
      <c r="V21" s="163">
        <v>13.164047263589101</v>
      </c>
      <c r="W21" s="163">
        <v>4.6451461305113897</v>
      </c>
      <c r="X21" s="163">
        <v>-6.7624182435751203</v>
      </c>
      <c r="Y21" s="170">
        <v>5.2334390376933797</v>
      </c>
      <c r="Z21" s="163"/>
      <c r="AA21" s="171">
        <v>-2.7214820242283402</v>
      </c>
      <c r="AB21" s="172">
        <v>-11.5160972766081</v>
      </c>
      <c r="AC21" s="173">
        <v>-7.2243613237095001</v>
      </c>
      <c r="AD21" s="163"/>
      <c r="AE21" s="174">
        <v>0.91007488564901995</v>
      </c>
      <c r="AF21" s="30"/>
      <c r="AG21" s="169">
        <v>47.681689476168003</v>
      </c>
      <c r="AH21" s="163">
        <v>51.795265062136203</v>
      </c>
      <c r="AI21" s="163">
        <v>56.754365266635197</v>
      </c>
      <c r="AJ21" s="163">
        <v>59.102170835299603</v>
      </c>
      <c r="AK21" s="163">
        <v>63.673902784332199</v>
      </c>
      <c r="AL21" s="170">
        <v>55.801478684914201</v>
      </c>
      <c r="AM21" s="163"/>
      <c r="AN21" s="171">
        <v>77.499213465471101</v>
      </c>
      <c r="AO21" s="172">
        <v>80.287478370300406</v>
      </c>
      <c r="AP21" s="173">
        <v>78.893345917885696</v>
      </c>
      <c r="AQ21" s="163"/>
      <c r="AR21" s="174">
        <v>62.399155037191797</v>
      </c>
      <c r="AS21" s="168"/>
      <c r="AT21" s="169">
        <v>-3.8619234972289198</v>
      </c>
      <c r="AU21" s="163">
        <v>-5.9007681796225304</v>
      </c>
      <c r="AV21" s="163">
        <v>-3.1635779756405298</v>
      </c>
      <c r="AW21" s="163">
        <v>0.94388895938392703</v>
      </c>
      <c r="AX21" s="163">
        <v>-0.84994112725863802</v>
      </c>
      <c r="AY21" s="170">
        <v>-2.4511346601831301</v>
      </c>
      <c r="AZ21" s="163"/>
      <c r="BA21" s="171">
        <v>1.58856063694889</v>
      </c>
      <c r="BB21" s="172">
        <v>0.79517616168789895</v>
      </c>
      <c r="BC21" s="173">
        <v>1.18330389075354</v>
      </c>
      <c r="BD21" s="163"/>
      <c r="BE21" s="174">
        <v>-1.1687557731557101</v>
      </c>
    </row>
    <row r="22" spans="1:57" x14ac:dyDescent="0.25">
      <c r="A22" s="34" t="s">
        <v>31</v>
      </c>
      <c r="B22" s="3" t="str">
        <f t="shared" si="0"/>
        <v>Norfolk/Portsmouth, VA</v>
      </c>
      <c r="C22" s="3"/>
      <c r="D22" s="24" t="s">
        <v>16</v>
      </c>
      <c r="E22" s="27" t="s">
        <v>17</v>
      </c>
      <c r="F22" s="3"/>
      <c r="G22" s="169">
        <v>54.633204633204599</v>
      </c>
      <c r="H22" s="163">
        <v>60.881010881010802</v>
      </c>
      <c r="I22" s="163">
        <v>65.970515970515905</v>
      </c>
      <c r="J22" s="163">
        <v>74.499824499824399</v>
      </c>
      <c r="K22" s="163">
        <v>72.060372060372003</v>
      </c>
      <c r="L22" s="170">
        <v>65.608985608985606</v>
      </c>
      <c r="M22" s="163"/>
      <c r="N22" s="171">
        <v>70.849420849420795</v>
      </c>
      <c r="O22" s="172">
        <v>62.513162513162499</v>
      </c>
      <c r="P22" s="173">
        <v>66.681291681291597</v>
      </c>
      <c r="Q22" s="163"/>
      <c r="R22" s="174">
        <v>65.915358772501605</v>
      </c>
      <c r="S22" s="168"/>
      <c r="T22" s="169">
        <v>-24.142768579078901</v>
      </c>
      <c r="U22" s="163">
        <v>-18.625099386198698</v>
      </c>
      <c r="V22" s="163">
        <v>-8.8459844895007507</v>
      </c>
      <c r="W22" s="163">
        <v>5.8436957313361804</v>
      </c>
      <c r="X22" s="163">
        <v>-7.9219588988284197</v>
      </c>
      <c r="Y22" s="170">
        <v>-10.8224336832621</v>
      </c>
      <c r="Z22" s="163"/>
      <c r="AA22" s="171">
        <v>-14.716901918086601</v>
      </c>
      <c r="AB22" s="172">
        <v>-26.034540507403801</v>
      </c>
      <c r="AC22" s="173">
        <v>-20.424381361881299</v>
      </c>
      <c r="AD22" s="163"/>
      <c r="AE22" s="174">
        <v>-13.8277894144897</v>
      </c>
      <c r="AF22" s="30"/>
      <c r="AG22" s="169">
        <v>55.804668304668297</v>
      </c>
      <c r="AH22" s="163">
        <v>61.2407862407862</v>
      </c>
      <c r="AI22" s="163">
        <v>65.154440154440096</v>
      </c>
      <c r="AJ22" s="163">
        <v>67.949280449280394</v>
      </c>
      <c r="AK22" s="163">
        <v>67.865917865917794</v>
      </c>
      <c r="AL22" s="170">
        <v>63.603018603018597</v>
      </c>
      <c r="AM22" s="163"/>
      <c r="AN22" s="171">
        <v>73.148473148473101</v>
      </c>
      <c r="AO22" s="172">
        <v>70.529133029133007</v>
      </c>
      <c r="AP22" s="173">
        <v>71.838803088803004</v>
      </c>
      <c r="AQ22" s="163"/>
      <c r="AR22" s="174">
        <v>65.956099884671303</v>
      </c>
      <c r="AS22" s="168"/>
      <c r="AT22" s="169">
        <v>0.190443371006595</v>
      </c>
      <c r="AU22" s="163">
        <v>-1.1881259860843001</v>
      </c>
      <c r="AV22" s="163">
        <v>-1.6047337326615401</v>
      </c>
      <c r="AW22" s="163">
        <v>3.21180078921669</v>
      </c>
      <c r="AX22" s="163">
        <v>-1.14378939978939</v>
      </c>
      <c r="AY22" s="170">
        <v>-0.11421667577222799</v>
      </c>
      <c r="AZ22" s="163"/>
      <c r="BA22" s="171">
        <v>-2.4515586301488899</v>
      </c>
      <c r="BB22" s="172">
        <v>-7.1147397440650497</v>
      </c>
      <c r="BC22" s="173">
        <v>-4.79774326465642</v>
      </c>
      <c r="BD22" s="163"/>
      <c r="BE22" s="174">
        <v>-1.62036256576195</v>
      </c>
    </row>
    <row r="23" spans="1:57" x14ac:dyDescent="0.25">
      <c r="A23" s="35" t="s">
        <v>32</v>
      </c>
      <c r="B23" s="3" t="str">
        <f t="shared" si="0"/>
        <v>Newport News/Hampton, VA</v>
      </c>
      <c r="C23" s="3"/>
      <c r="D23" s="24" t="s">
        <v>16</v>
      </c>
      <c r="E23" s="27" t="s">
        <v>17</v>
      </c>
      <c r="F23" s="3"/>
      <c r="G23" s="169">
        <v>55.552411939453897</v>
      </c>
      <c r="H23" s="163">
        <v>64.860659216296497</v>
      </c>
      <c r="I23" s="163">
        <v>67.675767435280804</v>
      </c>
      <c r="J23" s="163">
        <v>64.761635309095993</v>
      </c>
      <c r="K23" s="163">
        <v>64.0967605036072</v>
      </c>
      <c r="L23" s="170">
        <v>63.389446880746902</v>
      </c>
      <c r="M23" s="163"/>
      <c r="N23" s="171">
        <v>76.248408544348507</v>
      </c>
      <c r="O23" s="172">
        <v>65.299193662469904</v>
      </c>
      <c r="P23" s="173">
        <v>70.773801103409198</v>
      </c>
      <c r="Q23" s="163"/>
      <c r="R23" s="174">
        <v>65.499262372936101</v>
      </c>
      <c r="S23" s="168"/>
      <c r="T23" s="169">
        <v>10.0616591928251</v>
      </c>
      <c r="U23" s="163">
        <v>9.9256772956125605</v>
      </c>
      <c r="V23" s="163">
        <v>4.5226130653266301</v>
      </c>
      <c r="W23" s="163">
        <v>2.1875</v>
      </c>
      <c r="X23" s="163">
        <v>-17.272229322621801</v>
      </c>
      <c r="Y23" s="170">
        <v>0.59264580433708902</v>
      </c>
      <c r="Z23" s="163"/>
      <c r="AA23" s="171">
        <v>-7.3564798899965602</v>
      </c>
      <c r="AB23" s="172">
        <v>-21.7892239918671</v>
      </c>
      <c r="AC23" s="173">
        <v>-14.6245733788395</v>
      </c>
      <c r="AD23" s="163"/>
      <c r="AE23" s="174">
        <v>-4.6538993322154498</v>
      </c>
      <c r="AF23" s="30"/>
      <c r="AG23" s="169">
        <v>52.585231291554599</v>
      </c>
      <c r="AH23" s="163">
        <v>58.781298627811502</v>
      </c>
      <c r="AI23" s="163">
        <v>61.914697977083001</v>
      </c>
      <c r="AJ23" s="163">
        <v>61.511529212052601</v>
      </c>
      <c r="AK23" s="163">
        <v>62.618475031829099</v>
      </c>
      <c r="AL23" s="170">
        <v>59.482246428066198</v>
      </c>
      <c r="AM23" s="163"/>
      <c r="AN23" s="171">
        <v>72.655255340217806</v>
      </c>
      <c r="AO23" s="172">
        <v>72.481963502617006</v>
      </c>
      <c r="AP23" s="173">
        <v>72.568609421417406</v>
      </c>
      <c r="AQ23" s="163"/>
      <c r="AR23" s="174">
        <v>63.221207283309397</v>
      </c>
      <c r="AS23" s="168"/>
      <c r="AT23" s="169">
        <v>1.2322984749455299</v>
      </c>
      <c r="AU23" s="163">
        <v>-1.62178159218703</v>
      </c>
      <c r="AV23" s="163">
        <v>-2.1025554996365199</v>
      </c>
      <c r="AW23" s="163">
        <v>-5.2255884917175202</v>
      </c>
      <c r="AX23" s="163">
        <v>-10.2266389494498</v>
      </c>
      <c r="AY23" s="170">
        <v>-3.9352988885208</v>
      </c>
      <c r="AZ23" s="163"/>
      <c r="BA23" s="171">
        <v>-4.6814828562149096</v>
      </c>
      <c r="BB23" s="172">
        <v>-5.1991303945603402</v>
      </c>
      <c r="BC23" s="173">
        <v>-4.9407023070508602</v>
      </c>
      <c r="BD23" s="163"/>
      <c r="BE23" s="174">
        <v>-4.2673643784474304</v>
      </c>
    </row>
    <row r="24" spans="1:57" x14ac:dyDescent="0.25">
      <c r="A24" s="36" t="s">
        <v>33</v>
      </c>
      <c r="B24" s="3" t="str">
        <f t="shared" si="0"/>
        <v>Chesapeake/Suffolk, VA</v>
      </c>
      <c r="C24" s="3"/>
      <c r="D24" s="25" t="s">
        <v>16</v>
      </c>
      <c r="E24" s="28" t="s">
        <v>17</v>
      </c>
      <c r="F24" s="3"/>
      <c r="G24" s="175">
        <v>62.926992632283898</v>
      </c>
      <c r="H24" s="176">
        <v>75.787006028131202</v>
      </c>
      <c r="I24" s="176">
        <v>77.109845947756099</v>
      </c>
      <c r="J24" s="176">
        <v>77.227059611520403</v>
      </c>
      <c r="K24" s="176">
        <v>68.067649028801</v>
      </c>
      <c r="L24" s="177">
        <v>72.223710649698504</v>
      </c>
      <c r="M24" s="163"/>
      <c r="N24" s="178">
        <v>72.488278633623494</v>
      </c>
      <c r="O24" s="179">
        <v>66.108506363027402</v>
      </c>
      <c r="P24" s="180">
        <v>69.298392498325498</v>
      </c>
      <c r="Q24" s="163"/>
      <c r="R24" s="181">
        <v>71.387905463592006</v>
      </c>
      <c r="S24" s="168"/>
      <c r="T24" s="175">
        <v>2.9312129836093899</v>
      </c>
      <c r="U24" s="176">
        <v>2.0614729165315802</v>
      </c>
      <c r="V24" s="176">
        <v>0.24452362758825699</v>
      </c>
      <c r="W24" s="176">
        <v>-1.66950916553726</v>
      </c>
      <c r="X24" s="176">
        <v>-11.7866326938983</v>
      </c>
      <c r="Y24" s="177">
        <v>-1.8736267691595001</v>
      </c>
      <c r="Z24" s="163"/>
      <c r="AA24" s="178">
        <v>-12.6746757293306</v>
      </c>
      <c r="AB24" s="179">
        <v>-22.636151237471299</v>
      </c>
      <c r="AC24" s="180">
        <v>-17.727612826099801</v>
      </c>
      <c r="AD24" s="163"/>
      <c r="AE24" s="181">
        <v>-6.8520101328531702</v>
      </c>
      <c r="AF24" s="31"/>
      <c r="AG24" s="175">
        <v>56.970026791694501</v>
      </c>
      <c r="AH24" s="176">
        <v>69.122572002679107</v>
      </c>
      <c r="AI24" s="176">
        <v>72.856664434025404</v>
      </c>
      <c r="AJ24" s="176">
        <v>72.350133958472796</v>
      </c>
      <c r="AK24" s="176">
        <v>68.595110515740103</v>
      </c>
      <c r="AL24" s="177">
        <v>67.978901540522401</v>
      </c>
      <c r="AM24" s="163"/>
      <c r="AN24" s="178">
        <v>74.250669792364306</v>
      </c>
      <c r="AO24" s="179">
        <v>74.799062290689804</v>
      </c>
      <c r="AP24" s="180">
        <v>74.524866041527105</v>
      </c>
      <c r="AQ24" s="163"/>
      <c r="AR24" s="181">
        <v>69.849177112237996</v>
      </c>
      <c r="AS24" s="40"/>
      <c r="AT24" s="175">
        <v>1.66662752607149</v>
      </c>
      <c r="AU24" s="176">
        <v>1.2462861953600399</v>
      </c>
      <c r="AV24" s="176">
        <v>0.57246378251822005</v>
      </c>
      <c r="AW24" s="176">
        <v>-0.103044290984267</v>
      </c>
      <c r="AX24" s="176">
        <v>-1.23051438677013</v>
      </c>
      <c r="AY24" s="177">
        <v>0.375123776887404</v>
      </c>
      <c r="AZ24" s="163"/>
      <c r="BA24" s="178">
        <v>-1.7817004452687</v>
      </c>
      <c r="BB24" s="179">
        <v>-2.2514641900417498</v>
      </c>
      <c r="BC24" s="180">
        <v>-2.0180095454924101</v>
      </c>
      <c r="BD24" s="163"/>
      <c r="BE24" s="181">
        <v>-0.366693672066708</v>
      </c>
    </row>
    <row r="25" spans="1:57" ht="13" x14ac:dyDescent="0.3">
      <c r="A25" s="35" t="s">
        <v>105</v>
      </c>
      <c r="B25" s="3" t="s">
        <v>105</v>
      </c>
      <c r="C25" s="9"/>
      <c r="D25" s="23" t="s">
        <v>16</v>
      </c>
      <c r="E25" s="26" t="s">
        <v>17</v>
      </c>
      <c r="F25" s="3"/>
      <c r="G25" s="160">
        <v>44.826435246995899</v>
      </c>
      <c r="H25" s="161">
        <v>75.834445927903801</v>
      </c>
      <c r="I25" s="161">
        <v>83.344459279038702</v>
      </c>
      <c r="J25" s="161">
        <v>79.639519359145496</v>
      </c>
      <c r="K25" s="161">
        <v>66.355140186915804</v>
      </c>
      <c r="L25" s="162">
        <v>70</v>
      </c>
      <c r="M25" s="163"/>
      <c r="N25" s="164">
        <v>74.065420560747597</v>
      </c>
      <c r="O25" s="165">
        <v>58.978638184245597</v>
      </c>
      <c r="P25" s="166">
        <v>66.522029372496604</v>
      </c>
      <c r="Q25" s="163"/>
      <c r="R25" s="167">
        <v>69.006294106427603</v>
      </c>
      <c r="S25" s="168"/>
      <c r="T25" s="160">
        <v>5.4988216810683399</v>
      </c>
      <c r="U25" s="161">
        <v>17.4767321613236</v>
      </c>
      <c r="V25" s="161">
        <v>11.1259457053849</v>
      </c>
      <c r="W25" s="161">
        <v>13.0270014211274</v>
      </c>
      <c r="X25" s="161">
        <v>-13.3391455972101</v>
      </c>
      <c r="Y25" s="162">
        <v>6.3596713662643198</v>
      </c>
      <c r="Z25" s="163"/>
      <c r="AA25" s="164">
        <v>-17.814814814814799</v>
      </c>
      <c r="AB25" s="165">
        <v>-21.917808219177999</v>
      </c>
      <c r="AC25" s="166">
        <v>-19.685673987507499</v>
      </c>
      <c r="AD25" s="163"/>
      <c r="AE25" s="167">
        <v>-2.36135474294966</v>
      </c>
      <c r="AG25" s="160">
        <v>44.9599465954606</v>
      </c>
      <c r="AH25" s="161">
        <v>61.607142857142797</v>
      </c>
      <c r="AI25" s="161">
        <v>70.752670226969201</v>
      </c>
      <c r="AJ25" s="161">
        <v>70.844459279038702</v>
      </c>
      <c r="AK25" s="161">
        <v>69.175567423230902</v>
      </c>
      <c r="AL25" s="162">
        <v>63.467957276368402</v>
      </c>
      <c r="AM25" s="163"/>
      <c r="AN25" s="164">
        <v>82.868825100133506</v>
      </c>
      <c r="AO25" s="165">
        <v>81.775700934579405</v>
      </c>
      <c r="AP25" s="166">
        <v>82.322263017356406</v>
      </c>
      <c r="AQ25" s="163"/>
      <c r="AR25" s="167">
        <v>68.8549017737936</v>
      </c>
      <c r="AS25" s="168"/>
      <c r="AT25" s="160">
        <v>12.884978001257</v>
      </c>
      <c r="AU25" s="161">
        <v>19.292292777508401</v>
      </c>
      <c r="AV25" s="161">
        <v>10.590843876353199</v>
      </c>
      <c r="AW25" s="161">
        <v>14.993904916700499</v>
      </c>
      <c r="AX25" s="161">
        <v>10.0929614873837</v>
      </c>
      <c r="AY25" s="162">
        <v>13.3802396994812</v>
      </c>
      <c r="AZ25" s="163"/>
      <c r="BA25" s="164">
        <v>9.1318681318681296</v>
      </c>
      <c r="BB25" s="165">
        <v>11.974405850091401</v>
      </c>
      <c r="BC25" s="166">
        <v>10.5254313242213</v>
      </c>
      <c r="BD25" s="163"/>
      <c r="BE25" s="167">
        <v>12.388605673814</v>
      </c>
    </row>
    <row r="26" spans="1:57" x14ac:dyDescent="0.25">
      <c r="A26" s="35" t="s">
        <v>43</v>
      </c>
      <c r="B26" s="3" t="str">
        <f t="shared" si="0"/>
        <v>Richmond North/Glen Allen, VA</v>
      </c>
      <c r="C26" s="10"/>
      <c r="D26" s="24" t="s">
        <v>16</v>
      </c>
      <c r="E26" s="27" t="s">
        <v>17</v>
      </c>
      <c r="F26" s="3"/>
      <c r="G26" s="169">
        <v>50.492893168271401</v>
      </c>
      <c r="H26" s="163">
        <v>63.801008711600097</v>
      </c>
      <c r="I26" s="163">
        <v>71.274644658413493</v>
      </c>
      <c r="J26" s="163">
        <v>70.116918844566698</v>
      </c>
      <c r="K26" s="163">
        <v>62.7808344795965</v>
      </c>
      <c r="L26" s="170">
        <v>63.693259972489599</v>
      </c>
      <c r="M26" s="163"/>
      <c r="N26" s="171">
        <v>69.096744612563</v>
      </c>
      <c r="O26" s="172">
        <v>60.018340210912399</v>
      </c>
      <c r="P26" s="173">
        <v>64.5575424117377</v>
      </c>
      <c r="Q26" s="163"/>
      <c r="R26" s="174">
        <v>63.940197812274803</v>
      </c>
      <c r="S26" s="168"/>
      <c r="T26" s="169">
        <v>18.9648578354631</v>
      </c>
      <c r="U26" s="163">
        <v>11.034830967041501</v>
      </c>
      <c r="V26" s="163">
        <v>4.3789834863889103</v>
      </c>
      <c r="W26" s="163">
        <v>2.5032020481512598</v>
      </c>
      <c r="X26" s="163">
        <v>3.2373896104625399</v>
      </c>
      <c r="Y26" s="170">
        <v>7.0816561663847404</v>
      </c>
      <c r="Z26" s="163"/>
      <c r="AA26" s="171">
        <v>-4.58505272810637</v>
      </c>
      <c r="AB26" s="172">
        <v>-19.705454208351799</v>
      </c>
      <c r="AC26" s="173">
        <v>-12.264982361582801</v>
      </c>
      <c r="AD26" s="163"/>
      <c r="AE26" s="174">
        <v>0.67738869712020799</v>
      </c>
      <c r="AG26" s="169">
        <v>45.635602934433699</v>
      </c>
      <c r="AH26" s="163">
        <v>60.499770747363499</v>
      </c>
      <c r="AI26" s="163">
        <v>67.953347088491498</v>
      </c>
      <c r="AJ26" s="163">
        <v>67.039202200825301</v>
      </c>
      <c r="AK26" s="163">
        <v>66.893053645116893</v>
      </c>
      <c r="AL26" s="170">
        <v>61.604195323246202</v>
      </c>
      <c r="AM26" s="163"/>
      <c r="AN26" s="171">
        <v>77.633539660706006</v>
      </c>
      <c r="AO26" s="172">
        <v>77.438674919761496</v>
      </c>
      <c r="AP26" s="173">
        <v>77.536107290233801</v>
      </c>
      <c r="AQ26" s="163"/>
      <c r="AR26" s="174">
        <v>66.156170170956898</v>
      </c>
      <c r="AS26" s="168"/>
      <c r="AT26" s="169">
        <v>-1.82573030688246</v>
      </c>
      <c r="AU26" s="163">
        <v>6.8014038065692999</v>
      </c>
      <c r="AV26" s="163">
        <v>6.3589739281671598</v>
      </c>
      <c r="AW26" s="163">
        <v>4.7947361236394999</v>
      </c>
      <c r="AX26" s="163">
        <v>7.4562761071703898</v>
      </c>
      <c r="AY26" s="170">
        <v>5.02453860149443</v>
      </c>
      <c r="AZ26" s="163"/>
      <c r="BA26" s="171">
        <v>4.7230790659478101</v>
      </c>
      <c r="BB26" s="172">
        <v>4.1976380797505399</v>
      </c>
      <c r="BC26" s="173">
        <v>4.4600279592547096</v>
      </c>
      <c r="BD26" s="163"/>
      <c r="BE26" s="174">
        <v>4.8313904944559498</v>
      </c>
    </row>
    <row r="27" spans="1:57" x14ac:dyDescent="0.25">
      <c r="A27" s="21" t="s">
        <v>44</v>
      </c>
      <c r="B27" s="3" t="str">
        <f t="shared" si="0"/>
        <v>Richmond West/Midlothian, VA</v>
      </c>
      <c r="C27" s="3"/>
      <c r="D27" s="24" t="s">
        <v>16</v>
      </c>
      <c r="E27" s="27" t="s">
        <v>17</v>
      </c>
      <c r="F27" s="3"/>
      <c r="G27" s="169">
        <v>48.320045558086498</v>
      </c>
      <c r="H27" s="163">
        <v>61.987471526195797</v>
      </c>
      <c r="I27" s="163">
        <v>64.550113895216398</v>
      </c>
      <c r="J27" s="163">
        <v>62.927107061503399</v>
      </c>
      <c r="K27" s="163">
        <v>60.990888382687899</v>
      </c>
      <c r="L27" s="170">
        <v>59.755125284738</v>
      </c>
      <c r="M27" s="163"/>
      <c r="N27" s="171">
        <v>61.474943052391701</v>
      </c>
      <c r="O27" s="172">
        <v>64.379271070615005</v>
      </c>
      <c r="P27" s="173">
        <v>62.927107061503399</v>
      </c>
      <c r="Q27" s="163"/>
      <c r="R27" s="174">
        <v>60.661405792385203</v>
      </c>
      <c r="S27" s="168"/>
      <c r="T27" s="169">
        <v>-4.2865200225606301</v>
      </c>
      <c r="U27" s="163">
        <v>4.6131667467563604</v>
      </c>
      <c r="V27" s="163">
        <v>3.1861629494765502</v>
      </c>
      <c r="W27" s="163">
        <v>3.9510818438381898</v>
      </c>
      <c r="X27" s="163">
        <v>4.1828793774318997</v>
      </c>
      <c r="Y27" s="170">
        <v>2.54079937457246</v>
      </c>
      <c r="Z27" s="163"/>
      <c r="AA27" s="171">
        <v>-10.3032820938928</v>
      </c>
      <c r="AB27" s="172">
        <v>-9.5238095238095202</v>
      </c>
      <c r="AC27" s="173">
        <v>-9.9062372604973508</v>
      </c>
      <c r="AD27" s="163"/>
      <c r="AE27" s="174">
        <v>-1.49283308012418</v>
      </c>
      <c r="AG27" s="169">
        <v>46.732630979498801</v>
      </c>
      <c r="AH27" s="163">
        <v>57.5740318906605</v>
      </c>
      <c r="AI27" s="163">
        <v>61.759681093394001</v>
      </c>
      <c r="AJ27" s="163">
        <v>61.396640091116097</v>
      </c>
      <c r="AK27" s="163">
        <v>67.596810933940702</v>
      </c>
      <c r="AL27" s="170">
        <v>59.011958997721997</v>
      </c>
      <c r="AM27" s="163"/>
      <c r="AN27" s="171">
        <v>76.516230068337094</v>
      </c>
      <c r="AO27" s="172">
        <v>79.384965831434997</v>
      </c>
      <c r="AP27" s="173">
        <v>77.950597949886102</v>
      </c>
      <c r="AQ27" s="163"/>
      <c r="AR27" s="174">
        <v>64.422998698340294</v>
      </c>
      <c r="AS27" s="168"/>
      <c r="AT27" s="169">
        <v>1.35865369769955</v>
      </c>
      <c r="AU27" s="163">
        <v>4.8619214313496597</v>
      </c>
      <c r="AV27" s="163">
        <v>6.0895084372707204</v>
      </c>
      <c r="AW27" s="163">
        <v>4.7231665857212199</v>
      </c>
      <c r="AX27" s="163">
        <v>18.036047234306999</v>
      </c>
      <c r="AY27" s="170">
        <v>7.24727677300835</v>
      </c>
      <c r="AZ27" s="163"/>
      <c r="BA27" s="171">
        <v>13.3621598818814</v>
      </c>
      <c r="BB27" s="172">
        <v>14.320861096873299</v>
      </c>
      <c r="BC27" s="173">
        <v>13.8483131465405</v>
      </c>
      <c r="BD27" s="163"/>
      <c r="BE27" s="174">
        <v>9.4409701827730306</v>
      </c>
    </row>
    <row r="28" spans="1:57" x14ac:dyDescent="0.25">
      <c r="A28" s="21" t="s">
        <v>45</v>
      </c>
      <c r="B28" s="3" t="str">
        <f t="shared" si="0"/>
        <v>Petersburg/Chester, VA</v>
      </c>
      <c r="C28" s="3"/>
      <c r="D28" s="24" t="s">
        <v>16</v>
      </c>
      <c r="E28" s="27" t="s">
        <v>17</v>
      </c>
      <c r="F28" s="3"/>
      <c r="G28" s="169">
        <v>58.951456310679603</v>
      </c>
      <c r="H28" s="163">
        <v>68.815533980582501</v>
      </c>
      <c r="I28" s="163">
        <v>72.349514563106695</v>
      </c>
      <c r="J28" s="163">
        <v>72.582524271844605</v>
      </c>
      <c r="K28" s="163">
        <v>68.737864077669897</v>
      </c>
      <c r="L28" s="170">
        <v>68.287378640776595</v>
      </c>
      <c r="M28" s="163"/>
      <c r="N28" s="171">
        <v>67.631067961165002</v>
      </c>
      <c r="O28" s="172">
        <v>62.174757281553298</v>
      </c>
      <c r="P28" s="173">
        <v>64.902912621359206</v>
      </c>
      <c r="Q28" s="163"/>
      <c r="R28" s="174">
        <v>67.320388349514502</v>
      </c>
      <c r="S28" s="168"/>
      <c r="T28" s="169">
        <v>-4.62176839229679</v>
      </c>
      <c r="U28" s="163">
        <v>-7.9933667317230803</v>
      </c>
      <c r="V28" s="163">
        <v>-5.8951630458443898</v>
      </c>
      <c r="W28" s="163">
        <v>-4.2321558697748296</v>
      </c>
      <c r="X28" s="163">
        <v>-3.4489135460009201</v>
      </c>
      <c r="Y28" s="170">
        <v>-5.2793826026846</v>
      </c>
      <c r="Z28" s="163"/>
      <c r="AA28" s="171">
        <v>-7.6133422749234096</v>
      </c>
      <c r="AB28" s="172">
        <v>-13.528394308207099</v>
      </c>
      <c r="AC28" s="173">
        <v>-10.544322387508799</v>
      </c>
      <c r="AD28" s="163"/>
      <c r="AE28" s="174">
        <v>-6.7904897329251099</v>
      </c>
      <c r="AG28" s="169">
        <v>57.331730769230703</v>
      </c>
      <c r="AH28" s="163">
        <v>67.783653846153797</v>
      </c>
      <c r="AI28" s="163">
        <v>71.478260869565204</v>
      </c>
      <c r="AJ28" s="163">
        <v>70.811594202898505</v>
      </c>
      <c r="AK28" s="163">
        <v>69.294685990338095</v>
      </c>
      <c r="AL28" s="170">
        <v>67.330761812921807</v>
      </c>
      <c r="AM28" s="163"/>
      <c r="AN28" s="171">
        <v>73.748792270531396</v>
      </c>
      <c r="AO28" s="172">
        <v>73.106280193236699</v>
      </c>
      <c r="AP28" s="173">
        <v>73.427536231884005</v>
      </c>
      <c r="AQ28" s="163"/>
      <c r="AR28" s="174">
        <v>69.070296347346599</v>
      </c>
      <c r="AS28" s="168"/>
      <c r="AT28" s="169">
        <v>-1.0646285420083099</v>
      </c>
      <c r="AU28" s="163">
        <v>-0.60428121590528505</v>
      </c>
      <c r="AV28" s="163">
        <v>1.52013057671381</v>
      </c>
      <c r="AW28" s="163">
        <v>-1.69972525037667</v>
      </c>
      <c r="AX28" s="163">
        <v>-0.47109888430383601</v>
      </c>
      <c r="AY28" s="170">
        <v>-0.46044075623932801</v>
      </c>
      <c r="AZ28" s="163"/>
      <c r="BA28" s="171">
        <v>1.5809113426841901</v>
      </c>
      <c r="BB28" s="172">
        <v>4.8017267679541096</v>
      </c>
      <c r="BC28" s="173">
        <v>3.15914340172665</v>
      </c>
      <c r="BD28" s="163"/>
      <c r="BE28" s="174">
        <v>0.608282840376967</v>
      </c>
    </row>
    <row r="29" spans="1:57" x14ac:dyDescent="0.25">
      <c r="A29" s="42" t="s">
        <v>93</v>
      </c>
      <c r="B29" s="37" t="s">
        <v>70</v>
      </c>
      <c r="C29" s="3"/>
      <c r="D29" s="24" t="s">
        <v>16</v>
      </c>
      <c r="E29" s="27" t="s">
        <v>17</v>
      </c>
      <c r="F29" s="3"/>
      <c r="G29" s="169">
        <v>46.781597470162097</v>
      </c>
      <c r="H29" s="163">
        <v>56.299092114658698</v>
      </c>
      <c r="I29" s="163">
        <v>59.573599918392297</v>
      </c>
      <c r="J29" s="163">
        <v>58.665714577170199</v>
      </c>
      <c r="K29" s="163">
        <v>56.605120881362801</v>
      </c>
      <c r="L29" s="170">
        <v>55.585024992349197</v>
      </c>
      <c r="M29" s="163"/>
      <c r="N29" s="171">
        <v>59.900030602876598</v>
      </c>
      <c r="O29" s="172">
        <v>52.443129654187402</v>
      </c>
      <c r="P29" s="173">
        <v>56.171580128532</v>
      </c>
      <c r="Q29" s="163"/>
      <c r="R29" s="174">
        <v>55.752612174115697</v>
      </c>
      <c r="S29" s="168"/>
      <c r="T29" s="169">
        <v>14.8371793102397</v>
      </c>
      <c r="U29" s="163">
        <v>3.4356791156430702</v>
      </c>
      <c r="V29" s="163">
        <v>3.8443775799894802</v>
      </c>
      <c r="W29" s="163">
        <v>-0.62953983589461704</v>
      </c>
      <c r="X29" s="163">
        <v>-4.6491279271160497</v>
      </c>
      <c r="Y29" s="170">
        <v>2.5792359395038602</v>
      </c>
      <c r="Z29" s="163"/>
      <c r="AA29" s="171">
        <v>-8.9329287191202393</v>
      </c>
      <c r="AB29" s="172">
        <v>-21.480042767074298</v>
      </c>
      <c r="AC29" s="173">
        <v>-15.254464278854201</v>
      </c>
      <c r="AD29" s="163"/>
      <c r="AE29" s="174">
        <v>-3.2797876970284401</v>
      </c>
      <c r="AG29" s="169">
        <v>43.2811615095505</v>
      </c>
      <c r="AH29" s="163">
        <v>52.219018689182903</v>
      </c>
      <c r="AI29" s="163">
        <v>55.210228291782997</v>
      </c>
      <c r="AJ29" s="163">
        <v>54.846396269440604</v>
      </c>
      <c r="AK29" s="163">
        <v>53.480745086986502</v>
      </c>
      <c r="AL29" s="170">
        <v>51.815134075028602</v>
      </c>
      <c r="AM29" s="163"/>
      <c r="AN29" s="171">
        <v>61.997489046606297</v>
      </c>
      <c r="AO29" s="172">
        <v>60.954674729047603</v>
      </c>
      <c r="AP29" s="173">
        <v>61.476081887827</v>
      </c>
      <c r="AQ29" s="163"/>
      <c r="AR29" s="174">
        <v>54.579107672346403</v>
      </c>
      <c r="AS29" s="168"/>
      <c r="AT29" s="169">
        <v>5.5755690550727497</v>
      </c>
      <c r="AU29" s="163">
        <v>0.10343826784521</v>
      </c>
      <c r="AV29" s="163">
        <v>1.4226532795737701</v>
      </c>
      <c r="AW29" s="163">
        <v>-0.21427983766662501</v>
      </c>
      <c r="AX29" s="163">
        <v>-2.41059411697365</v>
      </c>
      <c r="AY29" s="170">
        <v>0.63805636516627395</v>
      </c>
      <c r="AZ29" s="163"/>
      <c r="BA29" s="171">
        <v>1.62569521442536</v>
      </c>
      <c r="BB29" s="172">
        <v>1.7738722785897401</v>
      </c>
      <c r="BC29" s="173">
        <v>1.6991013978557901</v>
      </c>
      <c r="BD29" s="163"/>
      <c r="BE29" s="174">
        <v>0.97935090413733195</v>
      </c>
    </row>
    <row r="30" spans="1:57" x14ac:dyDescent="0.25">
      <c r="A30" s="21" t="s">
        <v>47</v>
      </c>
      <c r="B30" s="3" t="str">
        <f t="shared" si="0"/>
        <v>Roanoke, VA</v>
      </c>
      <c r="C30" s="3"/>
      <c r="D30" s="24" t="s">
        <v>16</v>
      </c>
      <c r="E30" s="27" t="s">
        <v>17</v>
      </c>
      <c r="F30" s="3"/>
      <c r="G30" s="169">
        <v>51.971580817051503</v>
      </c>
      <c r="H30" s="163">
        <v>67.779751332149203</v>
      </c>
      <c r="I30" s="163">
        <v>72.753108348134901</v>
      </c>
      <c r="J30" s="163">
        <v>64.706927175843603</v>
      </c>
      <c r="K30" s="163">
        <v>58.756660746003497</v>
      </c>
      <c r="L30" s="170">
        <v>63.193605683836502</v>
      </c>
      <c r="M30" s="163"/>
      <c r="N30" s="171">
        <v>59.555950266429797</v>
      </c>
      <c r="O30" s="172">
        <v>51.900532859680197</v>
      </c>
      <c r="P30" s="173">
        <v>55.728241563055001</v>
      </c>
      <c r="Q30" s="163"/>
      <c r="R30" s="174">
        <v>61.060644506470403</v>
      </c>
      <c r="S30" s="168"/>
      <c r="T30" s="169">
        <v>6.9107349940548701</v>
      </c>
      <c r="U30" s="163">
        <v>-6.4103851683084703E-2</v>
      </c>
      <c r="V30" s="163">
        <v>2.6264866858287501</v>
      </c>
      <c r="W30" s="163">
        <v>-3.2664118987387099</v>
      </c>
      <c r="X30" s="163">
        <v>-17.520770508814199</v>
      </c>
      <c r="Y30" s="170">
        <v>-2.9154458745681802</v>
      </c>
      <c r="Z30" s="163"/>
      <c r="AA30" s="171">
        <v>-29.485754884546999</v>
      </c>
      <c r="AB30" s="172">
        <v>-37.851012915020902</v>
      </c>
      <c r="AC30" s="173">
        <v>-33.644737812722397</v>
      </c>
      <c r="AD30" s="163"/>
      <c r="AE30" s="174">
        <v>-13.3761426638776</v>
      </c>
      <c r="AG30" s="169">
        <v>44.964476021314297</v>
      </c>
      <c r="AH30" s="163">
        <v>57.508880994671401</v>
      </c>
      <c r="AI30" s="163">
        <v>62.9840142095914</v>
      </c>
      <c r="AJ30" s="163">
        <v>62.6554174067495</v>
      </c>
      <c r="AK30" s="163">
        <v>62.122557726465303</v>
      </c>
      <c r="AL30" s="170">
        <v>58.047069271758403</v>
      </c>
      <c r="AM30" s="163"/>
      <c r="AN30" s="171">
        <v>75.106571936056795</v>
      </c>
      <c r="AO30" s="172">
        <v>71.585257548845405</v>
      </c>
      <c r="AP30" s="173">
        <v>73.3459147424511</v>
      </c>
      <c r="AQ30" s="163"/>
      <c r="AR30" s="174">
        <v>62.418167977670599</v>
      </c>
      <c r="AS30" s="168"/>
      <c r="AT30" s="169">
        <v>-5.3434038663267298</v>
      </c>
      <c r="AU30" s="163">
        <v>-5.8609573793227403</v>
      </c>
      <c r="AV30" s="163">
        <v>-3.84709734827908</v>
      </c>
      <c r="AW30" s="163">
        <v>-3.2973320971362501</v>
      </c>
      <c r="AX30" s="163">
        <v>-3.6513131458969501</v>
      </c>
      <c r="AY30" s="170">
        <v>-4.3279052108687202</v>
      </c>
      <c r="AZ30" s="163"/>
      <c r="BA30" s="171">
        <v>3.89884752351831</v>
      </c>
      <c r="BB30" s="172">
        <v>0.15991576811952601</v>
      </c>
      <c r="BC30" s="173">
        <v>2.04000867087872</v>
      </c>
      <c r="BD30" s="163"/>
      <c r="BE30" s="174">
        <v>-2.2804952145205699</v>
      </c>
    </row>
    <row r="31" spans="1:57" x14ac:dyDescent="0.25">
      <c r="A31" s="21" t="s">
        <v>48</v>
      </c>
      <c r="B31" s="3" t="str">
        <f t="shared" si="0"/>
        <v>Charlottesville, VA</v>
      </c>
      <c r="C31" s="3"/>
      <c r="D31" s="24" t="s">
        <v>16</v>
      </c>
      <c r="E31" s="27" t="s">
        <v>17</v>
      </c>
      <c r="F31" s="3"/>
      <c r="G31" s="169">
        <v>66.680008004802801</v>
      </c>
      <c r="H31" s="163">
        <v>72.023213928356995</v>
      </c>
      <c r="I31" s="163">
        <v>87.592555533319896</v>
      </c>
      <c r="J31" s="163">
        <v>69.681809085451206</v>
      </c>
      <c r="K31" s="163">
        <v>85.111066639983903</v>
      </c>
      <c r="L31" s="170">
        <v>76.217730638383003</v>
      </c>
      <c r="M31" s="163"/>
      <c r="N31" s="171">
        <v>91.715029017410401</v>
      </c>
      <c r="O31" s="172">
        <v>79.067440464278505</v>
      </c>
      <c r="P31" s="173">
        <v>85.391234740844496</v>
      </c>
      <c r="Q31" s="163"/>
      <c r="R31" s="174">
        <v>78.838731810514801</v>
      </c>
      <c r="S31" s="168"/>
      <c r="T31" s="169">
        <v>27.646822835485299</v>
      </c>
      <c r="U31" s="163">
        <v>6.9203840265324201</v>
      </c>
      <c r="V31" s="163">
        <v>22.6295777466479</v>
      </c>
      <c r="W31" s="163">
        <v>-2.1936053198183898</v>
      </c>
      <c r="X31" s="163">
        <v>-3.9556159895199099</v>
      </c>
      <c r="Y31" s="170">
        <v>8.6066037665583703</v>
      </c>
      <c r="Z31" s="163"/>
      <c r="AA31" s="171">
        <v>-0.142047845529747</v>
      </c>
      <c r="AB31" s="172">
        <v>-11.913254510083</v>
      </c>
      <c r="AC31" s="173">
        <v>-5.9600919228106699</v>
      </c>
      <c r="AD31" s="163"/>
      <c r="AE31" s="174">
        <v>3.6386644882726902</v>
      </c>
      <c r="AG31" s="169">
        <v>53.006804082449399</v>
      </c>
      <c r="AH31" s="163">
        <v>62.2173303982389</v>
      </c>
      <c r="AI31" s="163">
        <v>69.591755053031804</v>
      </c>
      <c r="AJ31" s="163">
        <v>65.529317590554299</v>
      </c>
      <c r="AK31" s="163">
        <v>75.035021012607501</v>
      </c>
      <c r="AL31" s="170">
        <v>65.076045627376402</v>
      </c>
      <c r="AM31" s="163"/>
      <c r="AN31" s="171">
        <v>89.923954372623498</v>
      </c>
      <c r="AO31" s="172">
        <v>90.334200520312095</v>
      </c>
      <c r="AP31" s="173">
        <v>90.129077446467804</v>
      </c>
      <c r="AQ31" s="163"/>
      <c r="AR31" s="174">
        <v>72.234054718545394</v>
      </c>
      <c r="AS31" s="168"/>
      <c r="AT31" s="169">
        <v>6.4268741794933302</v>
      </c>
      <c r="AU31" s="163">
        <v>-1.89191181482979</v>
      </c>
      <c r="AV31" s="163">
        <v>1.8431157393404101</v>
      </c>
      <c r="AW31" s="163">
        <v>-3.7782426376825402</v>
      </c>
      <c r="AX31" s="163">
        <v>-4.8227199443450903</v>
      </c>
      <c r="AY31" s="170">
        <v>-0.94813082147267902</v>
      </c>
      <c r="AZ31" s="163"/>
      <c r="BA31" s="171">
        <v>6.7891289958733401</v>
      </c>
      <c r="BB31" s="172">
        <v>12.184071864438399</v>
      </c>
      <c r="BC31" s="173">
        <v>9.4262773352110205</v>
      </c>
      <c r="BD31" s="163"/>
      <c r="BE31" s="174">
        <v>2.5167757749559301</v>
      </c>
    </row>
    <row r="32" spans="1:57" x14ac:dyDescent="0.25">
      <c r="A32" s="21" t="s">
        <v>49</v>
      </c>
      <c r="B32" t="s">
        <v>72</v>
      </c>
      <c r="C32" s="3"/>
      <c r="D32" s="24" t="s">
        <v>16</v>
      </c>
      <c r="E32" s="27" t="s">
        <v>17</v>
      </c>
      <c r="F32" s="3"/>
      <c r="G32" s="169">
        <v>70.5263157894736</v>
      </c>
      <c r="H32" s="163">
        <v>62.821052631578901</v>
      </c>
      <c r="I32" s="163">
        <v>66.807017543859601</v>
      </c>
      <c r="J32" s="163">
        <v>67.101754385964895</v>
      </c>
      <c r="K32" s="163">
        <v>62.035087719298197</v>
      </c>
      <c r="L32" s="170">
        <v>65.858245614034999</v>
      </c>
      <c r="M32" s="163"/>
      <c r="N32" s="171">
        <v>61.3894736842105</v>
      </c>
      <c r="O32" s="172">
        <v>49.571929824561401</v>
      </c>
      <c r="P32" s="173">
        <v>55.480701754385898</v>
      </c>
      <c r="Q32" s="163"/>
      <c r="R32" s="174">
        <v>62.893233082706701</v>
      </c>
      <c r="S32" s="168"/>
      <c r="T32" s="169">
        <v>66.736768314055297</v>
      </c>
      <c r="U32" s="163">
        <v>7.5997968511934904</v>
      </c>
      <c r="V32" s="163">
        <v>2.27265849599031</v>
      </c>
      <c r="W32" s="163">
        <v>-2.6873073890919499</v>
      </c>
      <c r="X32" s="163">
        <v>1.5105935629953</v>
      </c>
      <c r="Y32" s="170">
        <v>11.2202971123351</v>
      </c>
      <c r="Z32" s="163"/>
      <c r="AA32" s="171">
        <v>1.86273062730627</v>
      </c>
      <c r="AB32" s="172">
        <v>-15.0932791603182</v>
      </c>
      <c r="AC32" s="173">
        <v>-6.48073639052022</v>
      </c>
      <c r="AD32" s="163"/>
      <c r="AE32" s="174">
        <v>6.1560790762520998</v>
      </c>
      <c r="AG32" s="169">
        <v>54.9859649122807</v>
      </c>
      <c r="AH32" s="163">
        <v>62.2491228070175</v>
      </c>
      <c r="AI32" s="163">
        <v>66.901754385964907</v>
      </c>
      <c r="AJ32" s="163">
        <v>67.322807017543795</v>
      </c>
      <c r="AK32" s="163">
        <v>66.729824561403504</v>
      </c>
      <c r="AL32" s="170">
        <v>63.6378947368421</v>
      </c>
      <c r="AM32" s="163"/>
      <c r="AN32" s="171">
        <v>72.796491228070096</v>
      </c>
      <c r="AO32" s="172">
        <v>69.087719298245602</v>
      </c>
      <c r="AP32" s="173">
        <v>70.942105263157799</v>
      </c>
      <c r="AQ32" s="163"/>
      <c r="AR32" s="174">
        <v>65.7248120300751</v>
      </c>
      <c r="AS32" s="168"/>
      <c r="AT32" s="169">
        <v>33.783148465446203</v>
      </c>
      <c r="AU32" s="163">
        <v>10.996056660718599</v>
      </c>
      <c r="AV32" s="163">
        <v>9.6870037271106693</v>
      </c>
      <c r="AW32" s="163">
        <v>9.3210552713411499</v>
      </c>
      <c r="AX32" s="163">
        <v>16.190427019468601</v>
      </c>
      <c r="AY32" s="170">
        <v>14.790896691894201</v>
      </c>
      <c r="AZ32" s="163"/>
      <c r="BA32" s="171">
        <v>16.099150755650101</v>
      </c>
      <c r="BB32" s="172">
        <v>16.477327167822601</v>
      </c>
      <c r="BC32" s="173">
        <v>16.2829890643985</v>
      </c>
      <c r="BD32" s="163"/>
      <c r="BE32" s="174">
        <v>15.246950030638899</v>
      </c>
    </row>
    <row r="33" spans="1:57" x14ac:dyDescent="0.25">
      <c r="A33" s="21" t="s">
        <v>50</v>
      </c>
      <c r="B33" s="3" t="str">
        <f t="shared" si="0"/>
        <v>Staunton &amp; Harrisonburg, VA</v>
      </c>
      <c r="C33" s="3"/>
      <c r="D33" s="24" t="s">
        <v>16</v>
      </c>
      <c r="E33" s="27" t="s">
        <v>17</v>
      </c>
      <c r="F33" s="3"/>
      <c r="G33" s="169">
        <v>51.217329036877899</v>
      </c>
      <c r="H33" s="163">
        <v>63.3548156104547</v>
      </c>
      <c r="I33" s="163">
        <v>68.796992481203006</v>
      </c>
      <c r="J33" s="163">
        <v>73.272466881489393</v>
      </c>
      <c r="K33" s="163">
        <v>73.4156820622986</v>
      </c>
      <c r="L33" s="170">
        <v>66.011457214464698</v>
      </c>
      <c r="M33" s="163"/>
      <c r="N33" s="171">
        <v>80.307912638739694</v>
      </c>
      <c r="O33" s="172">
        <v>65.592552810597894</v>
      </c>
      <c r="P33" s="173">
        <v>72.950232724668794</v>
      </c>
      <c r="Q33" s="163"/>
      <c r="R33" s="174">
        <v>67.993964503094404</v>
      </c>
      <c r="S33" s="168"/>
      <c r="T33" s="169">
        <v>20.369345682628801</v>
      </c>
      <c r="U33" s="163">
        <v>23.30891961268</v>
      </c>
      <c r="V33" s="163">
        <v>28.011464850062499</v>
      </c>
      <c r="W33" s="163">
        <v>26.087351330119201</v>
      </c>
      <c r="X33" s="163">
        <v>13.246731667368801</v>
      </c>
      <c r="Y33" s="170">
        <v>21.966771585457899</v>
      </c>
      <c r="Z33" s="163"/>
      <c r="AA33" s="171">
        <v>-1.93759366395746</v>
      </c>
      <c r="AB33" s="172">
        <v>-18.661155919525001</v>
      </c>
      <c r="AC33" s="173">
        <v>-10.2348833110289</v>
      </c>
      <c r="AD33" s="163"/>
      <c r="AE33" s="174">
        <v>9.8833292469903906</v>
      </c>
      <c r="AG33" s="169">
        <v>45.023272466881401</v>
      </c>
      <c r="AH33" s="163">
        <v>55.585392051557399</v>
      </c>
      <c r="AI33" s="163">
        <v>59.783387039026103</v>
      </c>
      <c r="AJ33" s="163">
        <v>61.877909058360103</v>
      </c>
      <c r="AK33" s="163">
        <v>65.1405298961689</v>
      </c>
      <c r="AL33" s="170">
        <v>57.482098102398801</v>
      </c>
      <c r="AM33" s="163"/>
      <c r="AN33" s="171">
        <v>73.800572860723193</v>
      </c>
      <c r="AO33" s="172">
        <v>71.083959899749303</v>
      </c>
      <c r="AP33" s="173">
        <v>72.442266380236305</v>
      </c>
      <c r="AQ33" s="163"/>
      <c r="AR33" s="174">
        <v>61.756431896066601</v>
      </c>
      <c r="AS33" s="168"/>
      <c r="AT33" s="169">
        <v>4.7214218286228196</v>
      </c>
      <c r="AU33" s="163">
        <v>4.9497309267614096</v>
      </c>
      <c r="AV33" s="163">
        <v>6.0284050264957703</v>
      </c>
      <c r="AW33" s="163">
        <v>5.1430183893140402</v>
      </c>
      <c r="AX33" s="163">
        <v>-0.138718204472845</v>
      </c>
      <c r="AY33" s="170">
        <v>3.97461559515247</v>
      </c>
      <c r="AZ33" s="163"/>
      <c r="BA33" s="171">
        <v>1.9109487120317901</v>
      </c>
      <c r="BB33" s="172">
        <v>3.26036214365257</v>
      </c>
      <c r="BC33" s="173">
        <v>2.56856910202263</v>
      </c>
      <c r="BD33" s="163"/>
      <c r="BE33" s="174">
        <v>3.49910110955613</v>
      </c>
    </row>
    <row r="34" spans="1:57" x14ac:dyDescent="0.25">
      <c r="A34" s="21" t="s">
        <v>51</v>
      </c>
      <c r="B34" s="3" t="str">
        <f t="shared" si="0"/>
        <v>Blacksburg &amp; Wytheville, VA</v>
      </c>
      <c r="C34" s="3"/>
      <c r="D34" s="24" t="s">
        <v>16</v>
      </c>
      <c r="E34" s="27" t="s">
        <v>17</v>
      </c>
      <c r="F34" s="3"/>
      <c r="G34" s="169">
        <v>56.739000597252598</v>
      </c>
      <c r="H34" s="163">
        <v>55.743579534142903</v>
      </c>
      <c r="I34" s="163">
        <v>60.521600637069398</v>
      </c>
      <c r="J34" s="163">
        <v>63.229145928727803</v>
      </c>
      <c r="K34" s="163">
        <v>63.8861238303802</v>
      </c>
      <c r="L34" s="170">
        <v>60.023890105514603</v>
      </c>
      <c r="M34" s="163"/>
      <c r="N34" s="171">
        <v>67.768265976508005</v>
      </c>
      <c r="O34" s="172">
        <v>57.634879554051302</v>
      </c>
      <c r="P34" s="173">
        <v>62.7015727652797</v>
      </c>
      <c r="Q34" s="163"/>
      <c r="R34" s="174">
        <v>60.788942294018902</v>
      </c>
      <c r="S34" s="168"/>
      <c r="T34" s="169">
        <v>23.279855626775799</v>
      </c>
      <c r="U34" s="163">
        <v>5.60366856289333</v>
      </c>
      <c r="V34" s="163">
        <v>15.6067371476489</v>
      </c>
      <c r="W34" s="163">
        <v>12.537253005920601</v>
      </c>
      <c r="X34" s="163">
        <v>15.0210899972333</v>
      </c>
      <c r="Y34" s="170">
        <v>14.1618168493893</v>
      </c>
      <c r="Z34" s="163"/>
      <c r="AA34" s="171">
        <v>2.9354470297217898</v>
      </c>
      <c r="AB34" s="172">
        <v>-15.580446130372801</v>
      </c>
      <c r="AC34" s="173">
        <v>-6.4906836242343102</v>
      </c>
      <c r="AD34" s="163"/>
      <c r="AE34" s="174">
        <v>7.1852978510923302</v>
      </c>
      <c r="AG34" s="169">
        <v>48.617534192659598</v>
      </c>
      <c r="AH34" s="163">
        <v>52.095837843156502</v>
      </c>
      <c r="AI34" s="163">
        <v>56.558958879706999</v>
      </c>
      <c r="AJ34" s="163">
        <v>58.7906378346281</v>
      </c>
      <c r="AK34" s="163">
        <v>61.759612054035301</v>
      </c>
      <c r="AL34" s="170">
        <v>55.552483733054203</v>
      </c>
      <c r="AM34" s="163"/>
      <c r="AN34" s="171">
        <v>77.905883517244703</v>
      </c>
      <c r="AO34" s="172">
        <v>74.996288782225704</v>
      </c>
      <c r="AP34" s="173">
        <v>76.451086149735204</v>
      </c>
      <c r="AQ34" s="163"/>
      <c r="AR34" s="174">
        <v>61.513652370904097</v>
      </c>
      <c r="AS34" s="168"/>
      <c r="AT34" s="169">
        <v>6.9113493458506996</v>
      </c>
      <c r="AU34" s="163">
        <v>-1.3473697787696399</v>
      </c>
      <c r="AV34" s="163">
        <v>3.8798076837253102</v>
      </c>
      <c r="AW34" s="163">
        <v>3.63045842155059</v>
      </c>
      <c r="AX34" s="163">
        <v>3.0540410207631901</v>
      </c>
      <c r="AY34" s="170">
        <v>3.11591170780508</v>
      </c>
      <c r="AZ34" s="163"/>
      <c r="BA34" s="171">
        <v>7.9526079936757998</v>
      </c>
      <c r="BB34" s="172">
        <v>7.41221148530341</v>
      </c>
      <c r="BC34" s="173">
        <v>7.6868736039596399</v>
      </c>
      <c r="BD34" s="163"/>
      <c r="BE34" s="174">
        <v>4.6798182359784404</v>
      </c>
    </row>
    <row r="35" spans="1:57" x14ac:dyDescent="0.25">
      <c r="A35" s="21" t="s">
        <v>52</v>
      </c>
      <c r="B35" s="3" t="str">
        <f t="shared" si="0"/>
        <v>Lynchburg, VA</v>
      </c>
      <c r="C35" s="3"/>
      <c r="D35" s="24" t="s">
        <v>16</v>
      </c>
      <c r="E35" s="27" t="s">
        <v>17</v>
      </c>
      <c r="F35" s="3"/>
      <c r="G35" s="169">
        <v>42.8400239664469</v>
      </c>
      <c r="H35" s="163">
        <v>59.4367884961054</v>
      </c>
      <c r="I35" s="163">
        <v>62.702216896345099</v>
      </c>
      <c r="J35" s="163">
        <v>58.178550029957997</v>
      </c>
      <c r="K35" s="163">
        <v>53.295386458957402</v>
      </c>
      <c r="L35" s="170">
        <v>55.290593169562598</v>
      </c>
      <c r="M35" s="163"/>
      <c r="N35" s="171">
        <v>56.4709406830437</v>
      </c>
      <c r="O35" s="172">
        <v>51.9772318753744</v>
      </c>
      <c r="P35" s="173">
        <v>54.224086279209097</v>
      </c>
      <c r="Q35" s="163"/>
      <c r="R35" s="174">
        <v>54.985876915175801</v>
      </c>
      <c r="S35" s="168"/>
      <c r="T35" s="169">
        <v>-0.17292409537821801</v>
      </c>
      <c r="U35" s="163">
        <v>-11.551750696326099</v>
      </c>
      <c r="V35" s="163">
        <v>-14.226109519003</v>
      </c>
      <c r="W35" s="163">
        <v>-18.177767726997999</v>
      </c>
      <c r="X35" s="163">
        <v>-17.047898492349901</v>
      </c>
      <c r="Y35" s="170">
        <v>-13.219965463385501</v>
      </c>
      <c r="Z35" s="163"/>
      <c r="AA35" s="171">
        <v>-20.3727914859378</v>
      </c>
      <c r="AB35" s="172">
        <v>-26.100552757607801</v>
      </c>
      <c r="AC35" s="173">
        <v>-23.2248301779032</v>
      </c>
      <c r="AD35" s="163"/>
      <c r="AE35" s="174">
        <v>-16.2933946225785</v>
      </c>
      <c r="AG35" s="169">
        <v>39.423789068286098</v>
      </c>
      <c r="AH35" s="163">
        <v>53.303214338616499</v>
      </c>
      <c r="AI35" s="163">
        <v>59.290980859462202</v>
      </c>
      <c r="AJ35" s="163">
        <v>58.166381172264799</v>
      </c>
      <c r="AK35" s="163">
        <v>58.300439413122803</v>
      </c>
      <c r="AL35" s="170">
        <v>53.680612320725203</v>
      </c>
      <c r="AM35" s="163"/>
      <c r="AN35" s="171">
        <v>69.360244283905502</v>
      </c>
      <c r="AO35" s="172">
        <v>62.448797199672299</v>
      </c>
      <c r="AP35" s="173">
        <v>65.9045207417889</v>
      </c>
      <c r="AQ35" s="163"/>
      <c r="AR35" s="174">
        <v>57.1675926024283</v>
      </c>
      <c r="AS35" s="168"/>
      <c r="AT35" s="169">
        <v>-0.85381844674530805</v>
      </c>
      <c r="AU35" s="163">
        <v>-7.0390798855276797</v>
      </c>
      <c r="AV35" s="163">
        <v>-6.6213697720499596</v>
      </c>
      <c r="AW35" s="163">
        <v>-8.3370531895954798</v>
      </c>
      <c r="AX35" s="163">
        <v>-7.5547992147752803</v>
      </c>
      <c r="AY35" s="170">
        <v>-6.5187195506855904</v>
      </c>
      <c r="AZ35" s="163"/>
      <c r="BA35" s="171">
        <v>3.2154046914660501</v>
      </c>
      <c r="BB35" s="172">
        <v>3.3558571816504599</v>
      </c>
      <c r="BC35" s="173">
        <v>3.2819009866503102</v>
      </c>
      <c r="BD35" s="163"/>
      <c r="BE35" s="174">
        <v>-3.5123410184267501</v>
      </c>
    </row>
    <row r="36" spans="1:57" x14ac:dyDescent="0.25">
      <c r="A36" s="21" t="s">
        <v>73</v>
      </c>
      <c r="B36" s="3" t="str">
        <f t="shared" si="0"/>
        <v>Central Virginia</v>
      </c>
      <c r="C36" s="3"/>
      <c r="D36" s="24" t="s">
        <v>16</v>
      </c>
      <c r="E36" s="27" t="s">
        <v>17</v>
      </c>
      <c r="F36" s="3"/>
      <c r="G36" s="169">
        <v>53.0283171274423</v>
      </c>
      <c r="H36" s="163">
        <v>66.571158594202402</v>
      </c>
      <c r="I36" s="163">
        <v>73.197793153899994</v>
      </c>
      <c r="J36" s="163">
        <v>69.003566312067505</v>
      </c>
      <c r="K36" s="163">
        <v>66.473618435090003</v>
      </c>
      <c r="L36" s="170">
        <v>65.654890724540394</v>
      </c>
      <c r="M36" s="163"/>
      <c r="N36" s="171">
        <v>69.975919773219104</v>
      </c>
      <c r="O36" s="172">
        <v>62.3677873624531</v>
      </c>
      <c r="P36" s="173">
        <v>66.171853567836095</v>
      </c>
      <c r="Q36" s="163"/>
      <c r="R36" s="174">
        <v>65.8025943940535</v>
      </c>
      <c r="S36" s="168"/>
      <c r="T36" s="169">
        <v>8.7049903929970505</v>
      </c>
      <c r="U36" s="163">
        <v>3.7639073827446401</v>
      </c>
      <c r="V36" s="163">
        <v>3.8007555479845201</v>
      </c>
      <c r="W36" s="163">
        <v>-1.363984405724</v>
      </c>
      <c r="X36" s="163">
        <v>-4.0365727815248897</v>
      </c>
      <c r="Y36" s="170">
        <v>1.73269160660132</v>
      </c>
      <c r="Z36" s="163"/>
      <c r="AA36" s="171">
        <v>-8.1984148546062503</v>
      </c>
      <c r="AB36" s="172">
        <v>-17.679669724894101</v>
      </c>
      <c r="AC36" s="173">
        <v>-12.924605217022901</v>
      </c>
      <c r="AD36" s="163"/>
      <c r="AE36" s="174">
        <v>-2.96050963097569</v>
      </c>
      <c r="AG36" s="169">
        <v>48.838058713418199</v>
      </c>
      <c r="AH36" s="163">
        <v>61.6133254196533</v>
      </c>
      <c r="AI36" s="163">
        <v>67.573844642598701</v>
      </c>
      <c r="AJ36" s="163">
        <v>66.376796143858996</v>
      </c>
      <c r="AK36" s="163">
        <v>68.030733382575704</v>
      </c>
      <c r="AL36" s="170">
        <v>62.484451245042202</v>
      </c>
      <c r="AM36" s="163"/>
      <c r="AN36" s="171">
        <v>77.843180554815206</v>
      </c>
      <c r="AO36" s="172">
        <v>77.162416332249407</v>
      </c>
      <c r="AP36" s="173">
        <v>77.502798443532299</v>
      </c>
      <c r="AQ36" s="163"/>
      <c r="AR36" s="174">
        <v>66.774520882570101</v>
      </c>
      <c r="AS36" s="168"/>
      <c r="AT36" s="169">
        <v>2.1983822338708201</v>
      </c>
      <c r="AU36" s="163">
        <v>3.9842852882770301</v>
      </c>
      <c r="AV36" s="163">
        <v>4.0396712638038501</v>
      </c>
      <c r="AW36" s="163">
        <v>1.65774059294631</v>
      </c>
      <c r="AX36" s="163">
        <v>3.0948614982701401</v>
      </c>
      <c r="AY36" s="170">
        <v>3.0131498187071601</v>
      </c>
      <c r="AZ36" s="163"/>
      <c r="BA36" s="171">
        <v>5.6146230394307901</v>
      </c>
      <c r="BB36" s="172">
        <v>7.2997476352389796</v>
      </c>
      <c r="BC36" s="173">
        <v>6.4468167608431104</v>
      </c>
      <c r="BD36" s="163"/>
      <c r="BE36" s="174">
        <v>4.1249232648863803</v>
      </c>
    </row>
    <row r="37" spans="1:57" x14ac:dyDescent="0.25">
      <c r="A37" s="21" t="s">
        <v>74</v>
      </c>
      <c r="B37" s="3" t="str">
        <f t="shared" si="0"/>
        <v>Chesapeake Bay</v>
      </c>
      <c r="C37" s="3"/>
      <c r="D37" s="24" t="s">
        <v>16</v>
      </c>
      <c r="E37" s="27" t="s">
        <v>17</v>
      </c>
      <c r="F37" s="3"/>
      <c r="G37" s="169">
        <v>52.853792025019501</v>
      </c>
      <c r="H37" s="163">
        <v>66.458170445660599</v>
      </c>
      <c r="I37" s="163">
        <v>67.474589523064793</v>
      </c>
      <c r="J37" s="163">
        <v>65.129007036747396</v>
      </c>
      <c r="K37" s="163">
        <v>58.639562157935799</v>
      </c>
      <c r="L37" s="170">
        <v>62.111024237685598</v>
      </c>
      <c r="M37" s="163"/>
      <c r="N37" s="171">
        <v>57.544956997654403</v>
      </c>
      <c r="O37" s="172">
        <v>54.417513682564497</v>
      </c>
      <c r="P37" s="173">
        <v>55.9812353401094</v>
      </c>
      <c r="Q37" s="163"/>
      <c r="R37" s="174">
        <v>60.359655981235299</v>
      </c>
      <c r="S37" s="168"/>
      <c r="T37" s="169">
        <v>0.44576523031203502</v>
      </c>
      <c r="U37" s="163">
        <v>-7.2052401746724799</v>
      </c>
      <c r="V37" s="163">
        <v>-9.0621707060063201</v>
      </c>
      <c r="W37" s="163">
        <v>-9.7508125677139699</v>
      </c>
      <c r="X37" s="163">
        <v>-16.4810690423162</v>
      </c>
      <c r="Y37" s="170">
        <v>-8.8781830695113495</v>
      </c>
      <c r="Z37" s="163"/>
      <c r="AA37" s="171">
        <v>-22.3628691983122</v>
      </c>
      <c r="AB37" s="172">
        <v>-28.615384615384599</v>
      </c>
      <c r="AC37" s="173">
        <v>-25.5330213208528</v>
      </c>
      <c r="AD37" s="163"/>
      <c r="AE37" s="174">
        <v>-13.976440624005001</v>
      </c>
      <c r="AG37" s="169">
        <v>46.618451915559</v>
      </c>
      <c r="AH37" s="163">
        <v>58.756841282251699</v>
      </c>
      <c r="AI37" s="163">
        <v>63.115715402658303</v>
      </c>
      <c r="AJ37" s="163">
        <v>61.161063330727103</v>
      </c>
      <c r="AK37" s="163">
        <v>56.059421422986702</v>
      </c>
      <c r="AL37" s="170">
        <v>57.142298670836503</v>
      </c>
      <c r="AM37" s="163"/>
      <c r="AN37" s="171">
        <v>62.627052384675501</v>
      </c>
      <c r="AO37" s="172">
        <v>62.451133698201701</v>
      </c>
      <c r="AP37" s="173">
        <v>62.539093041438598</v>
      </c>
      <c r="AQ37" s="163"/>
      <c r="AR37" s="174">
        <v>58.684239919580001</v>
      </c>
      <c r="AS37" s="168"/>
      <c r="AT37" s="169">
        <v>-1.1194029850746201</v>
      </c>
      <c r="AU37" s="163">
        <v>-6.848466067555</v>
      </c>
      <c r="AV37" s="163">
        <v>-4.0701128936422997</v>
      </c>
      <c r="AW37" s="163">
        <v>-6.2331435421036803</v>
      </c>
      <c r="AX37" s="163">
        <v>-12.400733048258999</v>
      </c>
      <c r="AY37" s="170">
        <v>-6.3972848360655696</v>
      </c>
      <c r="AZ37" s="163"/>
      <c r="BA37" s="171">
        <v>-8.5094231867504195</v>
      </c>
      <c r="BB37" s="172">
        <v>-7.2838073128264602</v>
      </c>
      <c r="BC37" s="173">
        <v>-7.9015544041450703</v>
      </c>
      <c r="BD37" s="163"/>
      <c r="BE37" s="174">
        <v>-6.8604857294805797</v>
      </c>
    </row>
    <row r="38" spans="1:57" x14ac:dyDescent="0.25">
      <c r="A38" s="21" t="s">
        <v>75</v>
      </c>
      <c r="B38" s="3" t="str">
        <f t="shared" si="0"/>
        <v>Coastal Virginia - Eastern Shore</v>
      </c>
      <c r="C38" s="3"/>
      <c r="D38" s="24" t="s">
        <v>16</v>
      </c>
      <c r="E38" s="27" t="s">
        <v>17</v>
      </c>
      <c r="F38" s="3"/>
      <c r="G38" s="169">
        <v>43.659043659043597</v>
      </c>
      <c r="H38" s="163">
        <v>55.786555786555702</v>
      </c>
      <c r="I38" s="163">
        <v>58.558558558558502</v>
      </c>
      <c r="J38" s="163">
        <v>58.905058905058901</v>
      </c>
      <c r="K38" s="163">
        <v>60.914760914760897</v>
      </c>
      <c r="L38" s="170">
        <v>55.564795564795503</v>
      </c>
      <c r="M38" s="163"/>
      <c r="N38" s="171">
        <v>67.013167013167006</v>
      </c>
      <c r="O38" s="172">
        <v>56.063756063756003</v>
      </c>
      <c r="P38" s="173">
        <v>61.538461538461497</v>
      </c>
      <c r="Q38" s="163"/>
      <c r="R38" s="174">
        <v>57.271557271557199</v>
      </c>
      <c r="S38" s="168"/>
      <c r="T38" s="169">
        <v>12.37200371326</v>
      </c>
      <c r="U38" s="163">
        <v>6.1134486479530299</v>
      </c>
      <c r="V38" s="163">
        <v>3.5878352097721899</v>
      </c>
      <c r="W38" s="163">
        <v>1.70850717547756</v>
      </c>
      <c r="X38" s="163">
        <v>8.5156022876351898</v>
      </c>
      <c r="Y38" s="170">
        <v>6.0375504484265798</v>
      </c>
      <c r="Z38" s="163"/>
      <c r="AA38" s="171">
        <v>-1.07890828436105</v>
      </c>
      <c r="AB38" s="172">
        <v>-16.345812802505701</v>
      </c>
      <c r="AC38" s="173">
        <v>-8.6712602131104308</v>
      </c>
      <c r="AD38" s="163"/>
      <c r="AE38" s="174">
        <v>1.0416900691214901</v>
      </c>
      <c r="AG38" s="169">
        <v>37.254901960784302</v>
      </c>
      <c r="AH38" s="163">
        <v>47.593582887700499</v>
      </c>
      <c r="AI38" s="163">
        <v>51.063082059392002</v>
      </c>
      <c r="AJ38" s="163">
        <v>52.152521525215199</v>
      </c>
      <c r="AK38" s="163">
        <v>50.7995079950799</v>
      </c>
      <c r="AL38" s="170">
        <v>47.8033435832184</v>
      </c>
      <c r="AM38" s="163"/>
      <c r="AN38" s="171">
        <v>61.078896503250697</v>
      </c>
      <c r="AO38" s="172">
        <v>57.986294148655702</v>
      </c>
      <c r="AP38" s="173">
        <v>59.532595325953203</v>
      </c>
      <c r="AQ38" s="163"/>
      <c r="AR38" s="174">
        <v>51.1682419659735</v>
      </c>
      <c r="AS38" s="168"/>
      <c r="AT38" s="169">
        <v>-8.3075765752506108</v>
      </c>
      <c r="AU38" s="163">
        <v>-6.1771313287933101</v>
      </c>
      <c r="AV38" s="163">
        <v>-4.7066687581589202</v>
      </c>
      <c r="AW38" s="163">
        <v>-3.5460475161165799</v>
      </c>
      <c r="AX38" s="163">
        <v>-5.2871747165586296</v>
      </c>
      <c r="AY38" s="170">
        <v>-5.4455378597268602</v>
      </c>
      <c r="AZ38" s="163"/>
      <c r="BA38" s="171">
        <v>-2.0018670477475902</v>
      </c>
      <c r="BB38" s="172">
        <v>-4.6890115682946396</v>
      </c>
      <c r="BC38" s="173">
        <v>-3.3292121494969802</v>
      </c>
      <c r="BD38" s="163"/>
      <c r="BE38" s="174">
        <v>-4.7375505889143996</v>
      </c>
    </row>
    <row r="39" spans="1:57" x14ac:dyDescent="0.25">
      <c r="A39" s="21" t="s">
        <v>76</v>
      </c>
      <c r="B39" s="3" t="str">
        <f t="shared" si="0"/>
        <v>Coastal Virginia - Hampton Roads</v>
      </c>
      <c r="C39" s="3"/>
      <c r="D39" s="24" t="s">
        <v>16</v>
      </c>
      <c r="E39" s="27" t="s">
        <v>17</v>
      </c>
      <c r="F39" s="3"/>
      <c r="G39" s="169">
        <v>57.459749552772799</v>
      </c>
      <c r="H39" s="163">
        <v>67.3805264502938</v>
      </c>
      <c r="I39" s="163">
        <v>70.178890876565205</v>
      </c>
      <c r="J39" s="163">
        <v>70.242780475338606</v>
      </c>
      <c r="K39" s="163">
        <v>67.109634551495006</v>
      </c>
      <c r="L39" s="170">
        <v>66.474316381293093</v>
      </c>
      <c r="M39" s="163"/>
      <c r="N39" s="171">
        <v>74.812164579606403</v>
      </c>
      <c r="O39" s="172">
        <v>67.372859698441005</v>
      </c>
      <c r="P39" s="173">
        <v>71.092512139023697</v>
      </c>
      <c r="Q39" s="163"/>
      <c r="R39" s="174">
        <v>67.793800883501802</v>
      </c>
      <c r="S39" s="168"/>
      <c r="T39" s="169">
        <v>4.5562802439160199</v>
      </c>
      <c r="U39" s="163">
        <v>10.7965310243574</v>
      </c>
      <c r="V39" s="163">
        <v>9.8805906448488301</v>
      </c>
      <c r="W39" s="163">
        <v>7.1986447671765896</v>
      </c>
      <c r="X39" s="163">
        <v>-6.4620229694491096</v>
      </c>
      <c r="Y39" s="170">
        <v>4.8787019200271997</v>
      </c>
      <c r="Z39" s="163"/>
      <c r="AA39" s="171">
        <v>-7.2098104866250097</v>
      </c>
      <c r="AB39" s="172">
        <v>-18.900346048826599</v>
      </c>
      <c r="AC39" s="173">
        <v>-13.1425285963445</v>
      </c>
      <c r="AD39" s="163"/>
      <c r="AE39" s="174">
        <v>-1.25946333053062</v>
      </c>
      <c r="AG39" s="169">
        <v>50.562228469205202</v>
      </c>
      <c r="AH39" s="163">
        <v>56.909021211346698</v>
      </c>
      <c r="AI39" s="163">
        <v>60.288142090467602</v>
      </c>
      <c r="AJ39" s="163">
        <v>61.790825453616101</v>
      </c>
      <c r="AK39" s="163">
        <v>63.7630973677485</v>
      </c>
      <c r="AL39" s="170">
        <v>58.662662918476798</v>
      </c>
      <c r="AM39" s="163"/>
      <c r="AN39" s="171">
        <v>73.570789675440807</v>
      </c>
      <c r="AO39" s="172">
        <v>73.777153079478595</v>
      </c>
      <c r="AP39" s="173">
        <v>73.673971377459694</v>
      </c>
      <c r="AQ39" s="163"/>
      <c r="AR39" s="174">
        <v>62.951608192471902</v>
      </c>
      <c r="AS39" s="168"/>
      <c r="AT39" s="169">
        <v>-0.18350102813520699</v>
      </c>
      <c r="AU39" s="163">
        <v>-1.4793488120932201</v>
      </c>
      <c r="AV39" s="163">
        <v>-1.30645307186388</v>
      </c>
      <c r="AW39" s="163">
        <v>0.34132921132816602</v>
      </c>
      <c r="AX39" s="163">
        <v>-2.7784773887968699</v>
      </c>
      <c r="AY39" s="170">
        <v>-1.13176632272453</v>
      </c>
      <c r="AZ39" s="163"/>
      <c r="BA39" s="171">
        <v>-1.96505171772946</v>
      </c>
      <c r="BB39" s="172">
        <v>-2.3666416768671499</v>
      </c>
      <c r="BC39" s="173">
        <v>-2.1665400241825599</v>
      </c>
      <c r="BD39" s="163"/>
      <c r="BE39" s="174">
        <v>-1.48020045904696</v>
      </c>
    </row>
    <row r="40" spans="1:57" x14ac:dyDescent="0.25">
      <c r="A40" s="20" t="s">
        <v>77</v>
      </c>
      <c r="B40" s="3" t="str">
        <f t="shared" si="0"/>
        <v>Northern Virginia</v>
      </c>
      <c r="C40" s="3"/>
      <c r="D40" s="24" t="s">
        <v>16</v>
      </c>
      <c r="E40" s="27" t="s">
        <v>17</v>
      </c>
      <c r="F40" s="3"/>
      <c r="G40" s="169">
        <v>54.264542701848697</v>
      </c>
      <c r="H40" s="163">
        <v>64.924488913129295</v>
      </c>
      <c r="I40" s="163">
        <v>70.636249083146794</v>
      </c>
      <c r="J40" s="163">
        <v>68.298508585507093</v>
      </c>
      <c r="K40" s="163">
        <v>61.112260442722501</v>
      </c>
      <c r="L40" s="170">
        <v>63.847209945270897</v>
      </c>
      <c r="M40" s="163"/>
      <c r="N40" s="171">
        <v>63.451881664817201</v>
      </c>
      <c r="O40" s="172">
        <v>60.664648022418199</v>
      </c>
      <c r="P40" s="173">
        <v>62.0582648436177</v>
      </c>
      <c r="Q40" s="163"/>
      <c r="R40" s="174">
        <v>63.336082773370002</v>
      </c>
      <c r="S40" s="168"/>
      <c r="T40" s="169">
        <v>-10.543765395676401</v>
      </c>
      <c r="U40" s="163">
        <v>-20.949472280349301</v>
      </c>
      <c r="V40" s="163">
        <v>-20.773244491008601</v>
      </c>
      <c r="W40" s="163">
        <v>-23.8571593214239</v>
      </c>
      <c r="X40" s="163">
        <v>-23.972529855045298</v>
      </c>
      <c r="Y40" s="170">
        <v>-20.5934905140276</v>
      </c>
      <c r="Z40" s="163"/>
      <c r="AA40" s="171">
        <v>-18.5264387388176</v>
      </c>
      <c r="AB40" s="172">
        <v>-22.292167669511301</v>
      </c>
      <c r="AC40" s="173">
        <v>-20.411564321209799</v>
      </c>
      <c r="AD40" s="163"/>
      <c r="AE40" s="174">
        <v>-20.542644167181699</v>
      </c>
      <c r="AG40" s="169">
        <v>58.092072476986502</v>
      </c>
      <c r="AH40" s="163">
        <v>71.481697398237898</v>
      </c>
      <c r="AI40" s="163">
        <v>77.763464115282403</v>
      </c>
      <c r="AJ40" s="163">
        <v>76.6475624491638</v>
      </c>
      <c r="AK40" s="163">
        <v>70.0549618464171</v>
      </c>
      <c r="AL40" s="170">
        <v>70.807862828342607</v>
      </c>
      <c r="AM40" s="163"/>
      <c r="AN40" s="171">
        <v>73.658747584546703</v>
      </c>
      <c r="AO40" s="172">
        <v>75.8454674107751</v>
      </c>
      <c r="AP40" s="173">
        <v>74.752107497660901</v>
      </c>
      <c r="AQ40" s="163"/>
      <c r="AR40" s="174">
        <v>71.934774738711397</v>
      </c>
      <c r="AS40" s="168"/>
      <c r="AT40" s="169">
        <v>1.86465858132343</v>
      </c>
      <c r="AU40" s="163">
        <v>-2.3558810026693502</v>
      </c>
      <c r="AV40" s="163">
        <v>-3.8744997517426598</v>
      </c>
      <c r="AW40" s="163">
        <v>-6.6529683375483897</v>
      </c>
      <c r="AX40" s="163">
        <v>-5.4969083997181896</v>
      </c>
      <c r="AY40" s="170">
        <v>-3.629352867962</v>
      </c>
      <c r="AZ40" s="163"/>
      <c r="BA40" s="171">
        <v>-1.5258290899932101</v>
      </c>
      <c r="BB40" s="172">
        <v>1.7165651987947099</v>
      </c>
      <c r="BC40" s="173">
        <v>9.2822092244710205E-2</v>
      </c>
      <c r="BD40" s="163"/>
      <c r="BE40" s="174">
        <v>-2.5534594488940598</v>
      </c>
    </row>
    <row r="41" spans="1:57" x14ac:dyDescent="0.25">
      <c r="A41" s="22" t="s">
        <v>78</v>
      </c>
      <c r="B41" s="3" t="str">
        <f t="shared" si="0"/>
        <v>Shenandoah Valley</v>
      </c>
      <c r="C41" s="3"/>
      <c r="D41" s="25" t="s">
        <v>16</v>
      </c>
      <c r="E41" s="28" t="s">
        <v>17</v>
      </c>
      <c r="F41" s="3"/>
      <c r="G41" s="175">
        <v>49.299046038987903</v>
      </c>
      <c r="H41" s="176">
        <v>59.958523434259597</v>
      </c>
      <c r="I41" s="176">
        <v>64.214019079220193</v>
      </c>
      <c r="J41" s="176">
        <v>67.382828701783396</v>
      </c>
      <c r="K41" s="176">
        <v>68.054749066777205</v>
      </c>
      <c r="L41" s="177">
        <v>61.781833264205702</v>
      </c>
      <c r="M41" s="163"/>
      <c r="N41" s="178">
        <v>74.458730817088295</v>
      </c>
      <c r="O41" s="179">
        <v>61.592700124429598</v>
      </c>
      <c r="P41" s="180">
        <v>68.025715470758996</v>
      </c>
      <c r="Q41" s="163"/>
      <c r="R41" s="181">
        <v>63.565799608935201</v>
      </c>
      <c r="S41" s="168"/>
      <c r="T41" s="175">
        <v>8.66005104973096</v>
      </c>
      <c r="U41" s="176">
        <v>9.6865031643446695</v>
      </c>
      <c r="V41" s="176">
        <v>12.2733904281809</v>
      </c>
      <c r="W41" s="176">
        <v>13.3783551746168</v>
      </c>
      <c r="X41" s="176">
        <v>5.0850570152501504</v>
      </c>
      <c r="Y41" s="177">
        <v>9.7675267020676095</v>
      </c>
      <c r="Z41" s="163"/>
      <c r="AA41" s="178">
        <v>-7.7728840730417996</v>
      </c>
      <c r="AB41" s="179">
        <v>-21.088072730854599</v>
      </c>
      <c r="AC41" s="180">
        <v>-14.3180427789141</v>
      </c>
      <c r="AD41" s="163"/>
      <c r="AE41" s="181">
        <v>1.0796650891675099</v>
      </c>
      <c r="AG41" s="175">
        <v>43.2684272104295</v>
      </c>
      <c r="AH41" s="176">
        <v>52.371302022396698</v>
      </c>
      <c r="AI41" s="176">
        <v>56.623371216851901</v>
      </c>
      <c r="AJ41" s="176">
        <v>58.409308521710102</v>
      </c>
      <c r="AK41" s="176">
        <v>59.803921568627402</v>
      </c>
      <c r="AL41" s="177">
        <v>54.104580286340799</v>
      </c>
      <c r="AM41" s="163"/>
      <c r="AN41" s="178">
        <v>70.565338662003995</v>
      </c>
      <c r="AO41" s="179">
        <v>67.617917655384801</v>
      </c>
      <c r="AP41" s="180">
        <v>69.091628158694405</v>
      </c>
      <c r="AQ41" s="163"/>
      <c r="AR41" s="181">
        <v>58.391131696920198</v>
      </c>
      <c r="AS41" s="40"/>
      <c r="AT41" s="175">
        <v>-3.2277786309046399</v>
      </c>
      <c r="AU41" s="176">
        <v>-3.8432845265819302</v>
      </c>
      <c r="AV41" s="176">
        <v>-2.51804370380205</v>
      </c>
      <c r="AW41" s="176">
        <v>-1.46163898402796</v>
      </c>
      <c r="AX41" s="176">
        <v>-6.2787255062865404</v>
      </c>
      <c r="AY41" s="177">
        <v>-3.5183788973324801</v>
      </c>
      <c r="AZ41" s="163"/>
      <c r="BA41" s="178">
        <v>-1.65223716312293</v>
      </c>
      <c r="BB41" s="179">
        <v>-0.85432748929578495</v>
      </c>
      <c r="BC41" s="180">
        <v>-1.2634029309741399</v>
      </c>
      <c r="BD41" s="163"/>
      <c r="BE41" s="181">
        <v>-2.7632458148299999</v>
      </c>
    </row>
    <row r="42" spans="1:57" ht="13" x14ac:dyDescent="0.3">
      <c r="A42" s="19" t="s">
        <v>79</v>
      </c>
      <c r="B42" s="3" t="str">
        <f t="shared" si="0"/>
        <v>Southern Virginia</v>
      </c>
      <c r="C42" s="9"/>
      <c r="D42" s="23" t="s">
        <v>16</v>
      </c>
      <c r="E42" s="26" t="s">
        <v>17</v>
      </c>
      <c r="F42" s="3"/>
      <c r="G42" s="160">
        <v>50.410837219631297</v>
      </c>
      <c r="H42" s="161">
        <v>62.691538974017298</v>
      </c>
      <c r="I42" s="161">
        <v>66.688874083944</v>
      </c>
      <c r="J42" s="161">
        <v>63.824117255163202</v>
      </c>
      <c r="K42" s="161">
        <v>59.604707972462798</v>
      </c>
      <c r="L42" s="162">
        <v>60.644015101043699</v>
      </c>
      <c r="M42" s="163"/>
      <c r="N42" s="164">
        <v>61.492338441039301</v>
      </c>
      <c r="O42" s="165">
        <v>56.540084388185598</v>
      </c>
      <c r="P42" s="166">
        <v>59.0162114146124</v>
      </c>
      <c r="Q42" s="163"/>
      <c r="R42" s="167">
        <v>60.178928333491903</v>
      </c>
      <c r="S42" s="168"/>
      <c r="T42" s="160">
        <v>9.3989641139223501</v>
      </c>
      <c r="U42" s="161">
        <v>-1.1964646580415099</v>
      </c>
      <c r="V42" s="161">
        <v>1.4261348081405201</v>
      </c>
      <c r="W42" s="161">
        <v>-2.5481220405034599</v>
      </c>
      <c r="X42" s="161">
        <v>-5.9918341493182004</v>
      </c>
      <c r="Y42" s="162">
        <v>-0.31505466489953299</v>
      </c>
      <c r="Z42" s="163"/>
      <c r="AA42" s="164">
        <v>-12.651763334835699</v>
      </c>
      <c r="AB42" s="165">
        <v>-22.051534144443</v>
      </c>
      <c r="AC42" s="166">
        <v>-17.421888445968399</v>
      </c>
      <c r="AD42" s="163"/>
      <c r="AE42" s="167">
        <v>-5.7838167215451097</v>
      </c>
      <c r="AF42" s="29"/>
      <c r="AG42" s="160">
        <v>47.945813901843202</v>
      </c>
      <c r="AH42" s="161">
        <v>59.576948700865998</v>
      </c>
      <c r="AI42" s="161">
        <v>63.957361758827403</v>
      </c>
      <c r="AJ42" s="161">
        <v>64.096158116810997</v>
      </c>
      <c r="AK42" s="161">
        <v>59.943371085942701</v>
      </c>
      <c r="AL42" s="162">
        <v>59.103930712858002</v>
      </c>
      <c r="AM42" s="163"/>
      <c r="AN42" s="164">
        <v>65.706195869420299</v>
      </c>
      <c r="AO42" s="165">
        <v>67.493892960248701</v>
      </c>
      <c r="AP42" s="166">
        <v>66.6000444148345</v>
      </c>
      <c r="AQ42" s="163"/>
      <c r="AR42" s="167">
        <v>61.245677484851299</v>
      </c>
      <c r="AS42" s="168"/>
      <c r="AT42" s="160">
        <v>2.2908061709538399</v>
      </c>
      <c r="AU42" s="161">
        <v>-1.25559713425171</v>
      </c>
      <c r="AV42" s="161">
        <v>0.251443691511334</v>
      </c>
      <c r="AW42" s="161">
        <v>1.3923630069123301</v>
      </c>
      <c r="AX42" s="161">
        <v>-1.10997741267657</v>
      </c>
      <c r="AY42" s="162">
        <v>0.23198440954437999</v>
      </c>
      <c r="AZ42" s="163"/>
      <c r="BA42" s="164">
        <v>1.8218968365699599</v>
      </c>
      <c r="BB42" s="165">
        <v>1.2319281790897101</v>
      </c>
      <c r="BC42" s="166">
        <v>1.52209659871904</v>
      </c>
      <c r="BD42" s="163"/>
      <c r="BE42" s="167">
        <v>0.62928785477459503</v>
      </c>
    </row>
    <row r="43" spans="1:57" x14ac:dyDescent="0.25">
      <c r="A43" s="20" t="s">
        <v>80</v>
      </c>
      <c r="B43" s="3" t="str">
        <f t="shared" si="0"/>
        <v>Southwest Virginia - Blue Ridge Highlands</v>
      </c>
      <c r="C43" s="10"/>
      <c r="D43" s="24" t="s">
        <v>16</v>
      </c>
      <c r="E43" s="27" t="s">
        <v>17</v>
      </c>
      <c r="F43" s="3"/>
      <c r="G43" s="169">
        <v>60.6521986137938</v>
      </c>
      <c r="H43" s="163">
        <v>56.027724122258803</v>
      </c>
      <c r="I43" s="163">
        <v>59.731848653561997</v>
      </c>
      <c r="J43" s="163">
        <v>62.992841722531502</v>
      </c>
      <c r="K43" s="163">
        <v>62.947392341779299</v>
      </c>
      <c r="L43" s="170">
        <v>60.470401090785103</v>
      </c>
      <c r="M43" s="163"/>
      <c r="N43" s="171">
        <v>65.503920009089796</v>
      </c>
      <c r="O43" s="172">
        <v>56.504942620156797</v>
      </c>
      <c r="P43" s="173">
        <v>61.004431314623297</v>
      </c>
      <c r="Q43" s="163"/>
      <c r="R43" s="174">
        <v>60.622981154738902</v>
      </c>
      <c r="S43" s="168"/>
      <c r="T43" s="169">
        <v>33.498697375058903</v>
      </c>
      <c r="U43" s="163">
        <v>3.0421905725665099</v>
      </c>
      <c r="V43" s="163">
        <v>8.4013293051416191</v>
      </c>
      <c r="W43" s="163">
        <v>7.74929871884411</v>
      </c>
      <c r="X43" s="163">
        <v>9.8763627755114491</v>
      </c>
      <c r="Y43" s="170">
        <v>11.7089129727936</v>
      </c>
      <c r="Z43" s="163"/>
      <c r="AA43" s="171">
        <v>1.54032798019228</v>
      </c>
      <c r="AB43" s="172">
        <v>-14.241418114956399</v>
      </c>
      <c r="AC43" s="173">
        <v>-6.4339406162297301</v>
      </c>
      <c r="AD43" s="163"/>
      <c r="AE43" s="174">
        <v>5.8100253250292004</v>
      </c>
      <c r="AF43" s="30"/>
      <c r="AG43" s="169">
        <v>50.073367571533304</v>
      </c>
      <c r="AH43" s="163">
        <v>53.183023872679001</v>
      </c>
      <c r="AI43" s="163">
        <v>57.552164434755497</v>
      </c>
      <c r="AJ43" s="163">
        <v>59.862404801676</v>
      </c>
      <c r="AK43" s="163">
        <v>63.087115313835902</v>
      </c>
      <c r="AL43" s="170">
        <v>56.744835698007698</v>
      </c>
      <c r="AM43" s="163"/>
      <c r="AN43" s="171">
        <v>75.532969055236194</v>
      </c>
      <c r="AO43" s="172">
        <v>72.5064409274935</v>
      </c>
      <c r="AP43" s="173">
        <v>74.019704991364904</v>
      </c>
      <c r="AQ43" s="163"/>
      <c r="AR43" s="174">
        <v>61.675845822507497</v>
      </c>
      <c r="AS43" s="168"/>
      <c r="AT43" s="169">
        <v>13.2389884338901</v>
      </c>
      <c r="AU43" s="163">
        <v>1.4012224656902299</v>
      </c>
      <c r="AV43" s="163">
        <v>4.5295198910530798</v>
      </c>
      <c r="AW43" s="163">
        <v>5.0107624756819202</v>
      </c>
      <c r="AX43" s="163">
        <v>7.67088103982194</v>
      </c>
      <c r="AY43" s="170">
        <v>6.1401169638406001</v>
      </c>
      <c r="AZ43" s="163"/>
      <c r="BA43" s="171">
        <v>9.3792778718104</v>
      </c>
      <c r="BB43" s="172">
        <v>8.8509637350044095</v>
      </c>
      <c r="BC43" s="173">
        <v>9.1198819862641507</v>
      </c>
      <c r="BD43" s="163"/>
      <c r="BE43" s="174">
        <v>7.1367317700683399</v>
      </c>
    </row>
    <row r="44" spans="1:57" x14ac:dyDescent="0.25">
      <c r="A44" s="21" t="s">
        <v>81</v>
      </c>
      <c r="B44" s="3" t="str">
        <f t="shared" si="0"/>
        <v>Southwest Virginia - Heart of Appalachia</v>
      </c>
      <c r="C44" s="3"/>
      <c r="D44" s="24" t="s">
        <v>16</v>
      </c>
      <c r="E44" s="27" t="s">
        <v>17</v>
      </c>
      <c r="F44" s="3"/>
      <c r="G44" s="169">
        <v>48.2558139534883</v>
      </c>
      <c r="H44" s="163">
        <v>54.780361757105901</v>
      </c>
      <c r="I44" s="163">
        <v>60.981912144702797</v>
      </c>
      <c r="J44" s="163">
        <v>59.496124031007703</v>
      </c>
      <c r="K44" s="163">
        <v>51.227390180878501</v>
      </c>
      <c r="L44" s="170">
        <v>54.948320413436598</v>
      </c>
      <c r="M44" s="163"/>
      <c r="N44" s="171">
        <v>48.578811369508998</v>
      </c>
      <c r="O44" s="172">
        <v>43.992248062015499</v>
      </c>
      <c r="P44" s="173">
        <v>46.285529715762202</v>
      </c>
      <c r="Q44" s="163"/>
      <c r="R44" s="174">
        <v>52.473237356958201</v>
      </c>
      <c r="S44" s="168"/>
      <c r="T44" s="169">
        <v>35.326086956521699</v>
      </c>
      <c r="U44" s="163">
        <v>13.3689839572192</v>
      </c>
      <c r="V44" s="163">
        <v>17.412935323383</v>
      </c>
      <c r="W44" s="163">
        <v>11.907654921020599</v>
      </c>
      <c r="X44" s="163">
        <v>4.3421052631578902</v>
      </c>
      <c r="Y44" s="170">
        <v>15.351234065636</v>
      </c>
      <c r="Z44" s="163"/>
      <c r="AA44" s="171">
        <v>-5.1702395964691004</v>
      </c>
      <c r="AB44" s="172">
        <v>-18.3453237410071</v>
      </c>
      <c r="AC44" s="173">
        <v>-11.9237861094038</v>
      </c>
      <c r="AD44" s="163"/>
      <c r="AE44" s="174">
        <v>7.00037636432066</v>
      </c>
      <c r="AF44" s="30"/>
      <c r="AG44" s="169">
        <v>42.831065383338803</v>
      </c>
      <c r="AH44" s="163">
        <v>54.264852306671003</v>
      </c>
      <c r="AI44" s="163">
        <v>58.585693239482701</v>
      </c>
      <c r="AJ44" s="163">
        <v>57.014241283352398</v>
      </c>
      <c r="AK44" s="163">
        <v>52.414470453429303</v>
      </c>
      <c r="AL44" s="170">
        <v>53.046512393429602</v>
      </c>
      <c r="AM44" s="163"/>
      <c r="AN44" s="171">
        <v>57.177934195449303</v>
      </c>
      <c r="AO44" s="172">
        <v>54.149615321656498</v>
      </c>
      <c r="AP44" s="173">
        <v>55.663774758552897</v>
      </c>
      <c r="AQ44" s="163"/>
      <c r="AR44" s="174">
        <v>53.797215766368502</v>
      </c>
      <c r="AS44" s="168"/>
      <c r="AT44" s="169">
        <v>4.9819813427827002</v>
      </c>
      <c r="AU44" s="163">
        <v>-1.0464457937174201</v>
      </c>
      <c r="AV44" s="163">
        <v>3.0820243248242001</v>
      </c>
      <c r="AW44" s="163">
        <v>1.0561883519249899</v>
      </c>
      <c r="AX44" s="163">
        <v>0.93519862533596199</v>
      </c>
      <c r="AY44" s="170">
        <v>1.56064487698711</v>
      </c>
      <c r="AZ44" s="163"/>
      <c r="BA44" s="171">
        <v>6.3290340913519803</v>
      </c>
      <c r="BB44" s="172">
        <v>2.92534340848376</v>
      </c>
      <c r="BC44" s="173">
        <v>4.6458085020123301</v>
      </c>
      <c r="BD44" s="163"/>
      <c r="BE44" s="174">
        <v>2.4569208543986401</v>
      </c>
    </row>
    <row r="45" spans="1:57" x14ac:dyDescent="0.25">
      <c r="A45" s="22" t="s">
        <v>82</v>
      </c>
      <c r="B45" s="3" t="str">
        <f t="shared" si="0"/>
        <v>Virginia Mountains</v>
      </c>
      <c r="C45" s="3"/>
      <c r="D45" s="25" t="s">
        <v>16</v>
      </c>
      <c r="E45" s="28" t="s">
        <v>17</v>
      </c>
      <c r="F45" s="3"/>
      <c r="G45" s="169">
        <v>49.596719070403203</v>
      </c>
      <c r="H45" s="163">
        <v>64.593301435406602</v>
      </c>
      <c r="I45" s="163">
        <v>69.391660970608299</v>
      </c>
      <c r="J45" s="163">
        <v>61.763499658236498</v>
      </c>
      <c r="K45" s="163">
        <v>56.500341763499598</v>
      </c>
      <c r="L45" s="170">
        <v>60.3691045796308</v>
      </c>
      <c r="M45" s="163"/>
      <c r="N45" s="171">
        <v>58.127136021872801</v>
      </c>
      <c r="O45" s="172">
        <v>50.9227614490772</v>
      </c>
      <c r="P45" s="173">
        <v>54.524948735475</v>
      </c>
      <c r="Q45" s="163"/>
      <c r="R45" s="174">
        <v>58.699345767014897</v>
      </c>
      <c r="S45" s="168"/>
      <c r="T45" s="169">
        <v>8.6787347806480692</v>
      </c>
      <c r="U45" s="163">
        <v>1.01608027493936</v>
      </c>
      <c r="V45" s="163">
        <v>3.6532507739938</v>
      </c>
      <c r="W45" s="163">
        <v>-3.2191638834504199</v>
      </c>
      <c r="X45" s="163">
        <v>-17.259928963513001</v>
      </c>
      <c r="Y45" s="170">
        <v>-2.1982810970687199</v>
      </c>
      <c r="Z45" s="163"/>
      <c r="AA45" s="171">
        <v>-27.859892365228401</v>
      </c>
      <c r="AB45" s="172">
        <v>-35.584191002147598</v>
      </c>
      <c r="AC45" s="173">
        <v>-31.685214260390701</v>
      </c>
      <c r="AD45" s="163"/>
      <c r="AE45" s="174">
        <v>-12.2503249056674</v>
      </c>
      <c r="AF45" s="31"/>
      <c r="AG45" s="169">
        <v>44.524673191431098</v>
      </c>
      <c r="AH45" s="163">
        <v>55.687495722400897</v>
      </c>
      <c r="AI45" s="163">
        <v>59.912451694538397</v>
      </c>
      <c r="AJ45" s="163">
        <v>59.474710167230903</v>
      </c>
      <c r="AK45" s="163">
        <v>59.368694641086101</v>
      </c>
      <c r="AL45" s="170">
        <v>55.7950837056243</v>
      </c>
      <c r="AM45" s="163"/>
      <c r="AN45" s="171">
        <v>71.081700352245093</v>
      </c>
      <c r="AO45" s="172">
        <v>68.157723744058003</v>
      </c>
      <c r="AP45" s="173">
        <v>69.619712048151499</v>
      </c>
      <c r="AQ45" s="163"/>
      <c r="AR45" s="174">
        <v>59.745710948990698</v>
      </c>
      <c r="AS45" s="168"/>
      <c r="AT45" s="169">
        <v>7.8297689051426797E-2</v>
      </c>
      <c r="AU45" s="163">
        <v>-3.0428227972471</v>
      </c>
      <c r="AV45" s="163">
        <v>-2.2416379545788798</v>
      </c>
      <c r="AW45" s="163">
        <v>-1.7184875432920901</v>
      </c>
      <c r="AX45" s="163">
        <v>-2.4060848754319899</v>
      </c>
      <c r="AY45" s="170">
        <v>-1.9623850990463201</v>
      </c>
      <c r="AZ45" s="163"/>
      <c r="BA45" s="171">
        <v>3.8063930139023499</v>
      </c>
      <c r="BB45" s="172">
        <v>1.4766006005907899</v>
      </c>
      <c r="BC45" s="173">
        <v>2.6527412685582101</v>
      </c>
      <c r="BD45" s="163"/>
      <c r="BE45" s="174">
        <v>-0.47147344453207601</v>
      </c>
    </row>
    <row r="46" spans="1:57" x14ac:dyDescent="0.25">
      <c r="A46" s="48" t="s">
        <v>106</v>
      </c>
      <c r="B46" s="3" t="s">
        <v>112</v>
      </c>
      <c r="D46" s="25" t="s">
        <v>16</v>
      </c>
      <c r="E46" s="28" t="s">
        <v>17</v>
      </c>
      <c r="G46" s="169">
        <v>48.507980569049202</v>
      </c>
      <c r="H46" s="163">
        <v>61.901457321304598</v>
      </c>
      <c r="I46" s="163">
        <v>64.920194309507195</v>
      </c>
      <c r="J46" s="163">
        <v>70.818875780707799</v>
      </c>
      <c r="K46" s="163">
        <v>68.598195697432303</v>
      </c>
      <c r="L46" s="170">
        <v>62.949340735600202</v>
      </c>
      <c r="M46" s="163"/>
      <c r="N46" s="171">
        <v>68.736988202636994</v>
      </c>
      <c r="O46" s="172">
        <v>66.030534351144993</v>
      </c>
      <c r="P46" s="173">
        <v>67.383761276890993</v>
      </c>
      <c r="Q46" s="163"/>
      <c r="R46" s="174">
        <v>64.216318033111904</v>
      </c>
      <c r="S46" s="168"/>
      <c r="T46" s="169">
        <v>2.6789511891703399</v>
      </c>
      <c r="U46" s="163">
        <v>-4.5325034261244399</v>
      </c>
      <c r="V46" s="163">
        <v>-13.229846984965</v>
      </c>
      <c r="W46" s="163">
        <v>-12.3981949498964</v>
      </c>
      <c r="X46" s="163">
        <v>-10.9902884453279</v>
      </c>
      <c r="Y46" s="170">
        <v>-8.7191502329188797</v>
      </c>
      <c r="Z46" s="163"/>
      <c r="AA46" s="171">
        <v>-2.25018602349446</v>
      </c>
      <c r="AB46" s="172">
        <v>-6.6768447837150102</v>
      </c>
      <c r="AC46" s="173">
        <v>-4.4703466671235903</v>
      </c>
      <c r="AD46" s="163"/>
      <c r="AE46" s="174">
        <v>-7.4855345011727801</v>
      </c>
      <c r="AG46" s="169">
        <v>48.490631505898598</v>
      </c>
      <c r="AH46" s="163">
        <v>64.599236641221296</v>
      </c>
      <c r="AI46" s="163">
        <v>71.426092990978404</v>
      </c>
      <c r="AJ46" s="163">
        <v>70.020818875780705</v>
      </c>
      <c r="AK46" s="163">
        <v>67.670020818875699</v>
      </c>
      <c r="AL46" s="170">
        <v>64.441360166550993</v>
      </c>
      <c r="AM46" s="163"/>
      <c r="AN46" s="171">
        <v>72.258848022206806</v>
      </c>
      <c r="AO46" s="172">
        <v>75.242886884108202</v>
      </c>
      <c r="AP46" s="173">
        <v>73.750867453157497</v>
      </c>
      <c r="AQ46" s="163"/>
      <c r="AR46" s="174">
        <v>67.1012193912957</v>
      </c>
      <c r="AS46" s="168"/>
      <c r="AT46" s="169">
        <v>12.6576863479509</v>
      </c>
      <c r="AU46" s="163">
        <v>11.4288819797878</v>
      </c>
      <c r="AV46" s="163">
        <v>6.4631218405282302</v>
      </c>
      <c r="AW46" s="163">
        <v>2.0909280897508902</v>
      </c>
      <c r="AX46" s="163">
        <v>4.3056920452022602</v>
      </c>
      <c r="AY46" s="170">
        <v>6.8433680968654302</v>
      </c>
      <c r="AZ46" s="163"/>
      <c r="BA46" s="171">
        <v>9.0311443466750294</v>
      </c>
      <c r="BB46" s="172">
        <v>12.0158791371248</v>
      </c>
      <c r="BC46" s="173">
        <v>10.533554864198001</v>
      </c>
      <c r="BD46" s="163"/>
      <c r="BE46" s="174">
        <v>7.9753711316103999</v>
      </c>
    </row>
    <row r="47" spans="1:57" x14ac:dyDescent="0.25">
      <c r="A47" s="48" t="s">
        <v>107</v>
      </c>
      <c r="B47" s="3" t="s">
        <v>113</v>
      </c>
      <c r="D47" s="25" t="s">
        <v>16</v>
      </c>
      <c r="E47" s="28" t="s">
        <v>17</v>
      </c>
      <c r="G47" s="169">
        <v>52.807802889689498</v>
      </c>
      <c r="H47" s="163">
        <v>67.707537212941702</v>
      </c>
      <c r="I47" s="163">
        <v>74.749790734068398</v>
      </c>
      <c r="J47" s="163">
        <v>69.909378753138895</v>
      </c>
      <c r="K47" s="163">
        <v>63.198311314917902</v>
      </c>
      <c r="L47" s="170">
        <v>65.674564180951293</v>
      </c>
      <c r="M47" s="163"/>
      <c r="N47" s="171">
        <v>70.014921570768195</v>
      </c>
      <c r="O47" s="172">
        <v>65.636714342904895</v>
      </c>
      <c r="P47" s="173">
        <v>67.825817956836602</v>
      </c>
      <c r="Q47" s="163"/>
      <c r="R47" s="174">
        <v>66.289208116918502</v>
      </c>
      <c r="S47" s="168"/>
      <c r="T47" s="169">
        <v>-5.4403704829841697</v>
      </c>
      <c r="U47" s="163">
        <v>-15.6213708571838</v>
      </c>
      <c r="V47" s="163">
        <v>-13.534182356383701</v>
      </c>
      <c r="W47" s="163">
        <v>-17.864931955042898</v>
      </c>
      <c r="X47" s="163">
        <v>-22.571947606678801</v>
      </c>
      <c r="Y47" s="170">
        <v>-15.6451964130984</v>
      </c>
      <c r="Z47" s="163"/>
      <c r="AA47" s="171">
        <v>-13.3107258953669</v>
      </c>
      <c r="AB47" s="172">
        <v>-16.7595336867419</v>
      </c>
      <c r="AC47" s="173">
        <v>-15.0144580967376</v>
      </c>
      <c r="AD47" s="163"/>
      <c r="AE47" s="174">
        <v>-15.461778631113299</v>
      </c>
      <c r="AG47" s="169">
        <v>54.096279927680399</v>
      </c>
      <c r="AH47" s="163">
        <v>68.719981006994502</v>
      </c>
      <c r="AI47" s="163">
        <v>76.029750890977198</v>
      </c>
      <c r="AJ47" s="163">
        <v>74.644292732725006</v>
      </c>
      <c r="AK47" s="163">
        <v>70.176190172361899</v>
      </c>
      <c r="AL47" s="170">
        <v>68.738564035018896</v>
      </c>
      <c r="AM47" s="163"/>
      <c r="AN47" s="171">
        <v>77.466252244533294</v>
      </c>
      <c r="AO47" s="172">
        <v>79.299249847326095</v>
      </c>
      <c r="AP47" s="173">
        <v>78.382751045929695</v>
      </c>
      <c r="AQ47" s="163"/>
      <c r="AR47" s="174">
        <v>71.495460425778006</v>
      </c>
      <c r="AS47" s="168"/>
      <c r="AT47" s="169">
        <v>4.6117232240701203</v>
      </c>
      <c r="AU47" s="163">
        <v>-0.45016450014147102</v>
      </c>
      <c r="AV47" s="163">
        <v>-1.89548197412187</v>
      </c>
      <c r="AW47" s="163">
        <v>-3.6843515088774499</v>
      </c>
      <c r="AX47" s="163">
        <v>-4.1525197474919899</v>
      </c>
      <c r="AY47" s="170">
        <v>-1.5171458346830999</v>
      </c>
      <c r="AZ47" s="163"/>
      <c r="BA47" s="171">
        <v>1.1695579329554699</v>
      </c>
      <c r="BB47" s="172">
        <v>5.0618876715818404</v>
      </c>
      <c r="BC47" s="173">
        <v>3.1017443242916598</v>
      </c>
      <c r="BD47" s="163"/>
      <c r="BE47" s="174">
        <v>-0.11407341718142</v>
      </c>
    </row>
    <row r="48" spans="1:57" x14ac:dyDescent="0.25">
      <c r="A48" s="48" t="s">
        <v>108</v>
      </c>
      <c r="B48" s="3" t="s">
        <v>114</v>
      </c>
      <c r="D48" s="25" t="s">
        <v>16</v>
      </c>
      <c r="E48" s="28" t="s">
        <v>17</v>
      </c>
      <c r="G48" s="169">
        <v>57.3094729344729</v>
      </c>
      <c r="H48" s="163">
        <v>70.765075973409296</v>
      </c>
      <c r="I48" s="163">
        <v>76.842948717948701</v>
      </c>
      <c r="J48" s="163">
        <v>74.804131054131005</v>
      </c>
      <c r="K48" s="163">
        <v>67.693494776828103</v>
      </c>
      <c r="L48" s="170">
        <v>69.483024691357997</v>
      </c>
      <c r="M48" s="163"/>
      <c r="N48" s="171">
        <v>72.1747388414055</v>
      </c>
      <c r="O48" s="172">
        <v>64.417141500474798</v>
      </c>
      <c r="P48" s="173">
        <v>68.295940170940099</v>
      </c>
      <c r="Q48" s="163"/>
      <c r="R48" s="174">
        <v>69.143857685524296</v>
      </c>
      <c r="S48" s="168"/>
      <c r="T48" s="169">
        <v>-1.39649178859069</v>
      </c>
      <c r="U48" s="163">
        <v>-7.7213597471258799</v>
      </c>
      <c r="V48" s="163">
        <v>-7.8268844049533497</v>
      </c>
      <c r="W48" s="163">
        <v>-10.4573778367439</v>
      </c>
      <c r="X48" s="163">
        <v>-16.1304960858198</v>
      </c>
      <c r="Y48" s="170">
        <v>-9.1555677034743397</v>
      </c>
      <c r="Z48" s="163"/>
      <c r="AA48" s="171">
        <v>-14.473825774251701</v>
      </c>
      <c r="AB48" s="172">
        <v>-24.568304291563098</v>
      </c>
      <c r="AC48" s="173">
        <v>-19.551056811878201</v>
      </c>
      <c r="AD48" s="163"/>
      <c r="AE48" s="174">
        <v>-12.3518176654851</v>
      </c>
      <c r="AG48" s="169">
        <v>53.676885182657202</v>
      </c>
      <c r="AH48" s="163">
        <v>68.162596076802004</v>
      </c>
      <c r="AI48" s="163">
        <v>74.781137786746498</v>
      </c>
      <c r="AJ48" s="163">
        <v>74.352677577789905</v>
      </c>
      <c r="AK48" s="163">
        <v>71.227723947590903</v>
      </c>
      <c r="AL48" s="170">
        <v>68.440178295861898</v>
      </c>
      <c r="AM48" s="163"/>
      <c r="AN48" s="171">
        <v>79.552030626326101</v>
      </c>
      <c r="AO48" s="172">
        <v>79.375454424049906</v>
      </c>
      <c r="AP48" s="173">
        <v>79.463742525187996</v>
      </c>
      <c r="AQ48" s="163"/>
      <c r="AR48" s="174">
        <v>71.589748046651394</v>
      </c>
      <c r="AS48" s="168"/>
      <c r="AT48" s="169">
        <v>-1.23262185077025</v>
      </c>
      <c r="AU48" s="163">
        <v>-2.1996622369447398</v>
      </c>
      <c r="AV48" s="163">
        <v>-2.5927517364477599</v>
      </c>
      <c r="AW48" s="163">
        <v>-3.50584049736905</v>
      </c>
      <c r="AX48" s="163">
        <v>-3.7730293911322401</v>
      </c>
      <c r="AY48" s="170">
        <v>-2.7530853858068798</v>
      </c>
      <c r="AZ48" s="163"/>
      <c r="BA48" s="171">
        <v>-0.604997966314611</v>
      </c>
      <c r="BB48" s="172">
        <v>1.9009361899892E-2</v>
      </c>
      <c r="BC48" s="173">
        <v>-0.29431727236164701</v>
      </c>
      <c r="BD48" s="163"/>
      <c r="BE48" s="174">
        <v>-1.9865753859969499</v>
      </c>
    </row>
    <row r="49" spans="1:57" x14ac:dyDescent="0.25">
      <c r="A49" s="48" t="s">
        <v>109</v>
      </c>
      <c r="B49" s="3" t="s">
        <v>115</v>
      </c>
      <c r="D49" s="25" t="s">
        <v>16</v>
      </c>
      <c r="E49" s="28" t="s">
        <v>17</v>
      </c>
      <c r="G49" s="169">
        <v>56.057366613015503</v>
      </c>
      <c r="H49" s="163">
        <v>69.217094674129697</v>
      </c>
      <c r="I49" s="163">
        <v>75.215605256203901</v>
      </c>
      <c r="J49" s="163">
        <v>73.214500204194294</v>
      </c>
      <c r="K49" s="163">
        <v>69.399668484397097</v>
      </c>
      <c r="L49" s="170">
        <v>68.620847046388107</v>
      </c>
      <c r="M49" s="163"/>
      <c r="N49" s="171">
        <v>72.849352583659595</v>
      </c>
      <c r="O49" s="172">
        <v>62.509909433780898</v>
      </c>
      <c r="P49" s="173">
        <v>67.679631008720307</v>
      </c>
      <c r="Q49" s="163"/>
      <c r="R49" s="174">
        <v>68.351928178483007</v>
      </c>
      <c r="S49" s="168"/>
      <c r="T49" s="169">
        <v>6.1172147070070197</v>
      </c>
      <c r="U49" s="163">
        <v>0.73470289437238201</v>
      </c>
      <c r="V49" s="163">
        <v>0.274240082265439</v>
      </c>
      <c r="W49" s="163">
        <v>-4.2291583397454504</v>
      </c>
      <c r="X49" s="163">
        <v>-8.3291036545905204</v>
      </c>
      <c r="Y49" s="170">
        <v>-1.60499901223279</v>
      </c>
      <c r="Z49" s="163"/>
      <c r="AA49" s="171">
        <v>-12.441244487081599</v>
      </c>
      <c r="AB49" s="172">
        <v>-25.2463391815477</v>
      </c>
      <c r="AC49" s="173">
        <v>-18.859936859961799</v>
      </c>
      <c r="AD49" s="163"/>
      <c r="AE49" s="174">
        <v>-7.1886506177993796</v>
      </c>
      <c r="AG49" s="169">
        <v>50.237940731126898</v>
      </c>
      <c r="AH49" s="163">
        <v>62.9942077054341</v>
      </c>
      <c r="AI49" s="163">
        <v>68.951390056947801</v>
      </c>
      <c r="AJ49" s="163">
        <v>69.068529687387297</v>
      </c>
      <c r="AK49" s="163">
        <v>68.5819496840233</v>
      </c>
      <c r="AL49" s="170">
        <v>63.9675101530771</v>
      </c>
      <c r="AM49" s="163"/>
      <c r="AN49" s="171">
        <v>77.227455126510804</v>
      </c>
      <c r="AO49" s="172">
        <v>76.149169810413994</v>
      </c>
      <c r="AP49" s="173">
        <v>76.688312468462399</v>
      </c>
      <c r="AQ49" s="163"/>
      <c r="AR49" s="174">
        <v>67.602274638773196</v>
      </c>
      <c r="AS49" s="168"/>
      <c r="AT49" s="169">
        <v>-1.16182628659744</v>
      </c>
      <c r="AU49" s="163">
        <v>-3.2074426030718701</v>
      </c>
      <c r="AV49" s="163">
        <v>-2.88541692907887</v>
      </c>
      <c r="AW49" s="163">
        <v>-3.78929957197834</v>
      </c>
      <c r="AX49" s="163">
        <v>-4.4242299518939303</v>
      </c>
      <c r="AY49" s="170">
        <v>-3.2168732986298201</v>
      </c>
      <c r="AZ49" s="163"/>
      <c r="BA49" s="171">
        <v>-0.95198053470709898</v>
      </c>
      <c r="BB49" s="172">
        <v>-0.22182279836767099</v>
      </c>
      <c r="BC49" s="173">
        <v>-0.59080887786580705</v>
      </c>
      <c r="BD49" s="163"/>
      <c r="BE49" s="174">
        <v>-2.3812173588336498</v>
      </c>
    </row>
    <row r="50" spans="1:57" x14ac:dyDescent="0.25">
      <c r="A50" s="48" t="s">
        <v>110</v>
      </c>
      <c r="B50" s="3" t="s">
        <v>116</v>
      </c>
      <c r="D50" s="25" t="s">
        <v>16</v>
      </c>
      <c r="E50" s="28" t="s">
        <v>17</v>
      </c>
      <c r="G50" s="169">
        <v>54.923020189914197</v>
      </c>
      <c r="H50" s="163">
        <v>62.270673919055902</v>
      </c>
      <c r="I50" s="163">
        <v>65.2991610583571</v>
      </c>
      <c r="J50" s="163">
        <v>65.068682585046503</v>
      </c>
      <c r="K50" s="163">
        <v>62.146215543468202</v>
      </c>
      <c r="L50" s="170">
        <v>61.941550659168399</v>
      </c>
      <c r="M50" s="163"/>
      <c r="N50" s="171">
        <v>64.331151470452596</v>
      </c>
      <c r="O50" s="172">
        <v>58.937955194984703</v>
      </c>
      <c r="P50" s="173">
        <v>61.634553332718703</v>
      </c>
      <c r="Q50" s="163"/>
      <c r="R50" s="174">
        <v>61.853837137325598</v>
      </c>
      <c r="S50" s="168"/>
      <c r="T50" s="169">
        <v>4.1645146654339502</v>
      </c>
      <c r="U50" s="163">
        <v>-0.64431303452639199</v>
      </c>
      <c r="V50" s="163">
        <v>-0.98254360857232903</v>
      </c>
      <c r="W50" s="163">
        <v>-4.2318607357713303</v>
      </c>
      <c r="X50" s="163">
        <v>-8.0954797274323607</v>
      </c>
      <c r="Y50" s="170">
        <v>-2.2736317322931399</v>
      </c>
      <c r="Z50" s="163"/>
      <c r="AA50" s="171">
        <v>-14.4229151502322</v>
      </c>
      <c r="AB50" s="172">
        <v>-22.8029471036931</v>
      </c>
      <c r="AC50" s="173">
        <v>-18.645397998777401</v>
      </c>
      <c r="AD50" s="163"/>
      <c r="AE50" s="174">
        <v>-7.5692820437698103</v>
      </c>
      <c r="AG50" s="169">
        <v>52.062211186978402</v>
      </c>
      <c r="AH50" s="163">
        <v>59.179943444375397</v>
      </c>
      <c r="AI50" s="163">
        <v>62.3341198135466</v>
      </c>
      <c r="AJ50" s="163">
        <v>63.140933417736001</v>
      </c>
      <c r="AK50" s="163">
        <v>63.310122575818603</v>
      </c>
      <c r="AL50" s="170">
        <v>60.003267049049398</v>
      </c>
      <c r="AM50" s="163"/>
      <c r="AN50" s="171">
        <v>70.672728319042406</v>
      </c>
      <c r="AO50" s="172">
        <v>70.221557230822299</v>
      </c>
      <c r="AP50" s="173">
        <v>70.447142774932303</v>
      </c>
      <c r="AQ50" s="163"/>
      <c r="AR50" s="174">
        <v>62.986162360107301</v>
      </c>
      <c r="AS50" s="168"/>
      <c r="AT50" s="169">
        <v>1.8718608164110999</v>
      </c>
      <c r="AU50" s="163">
        <v>-0.62231576944049705</v>
      </c>
      <c r="AV50" s="163">
        <v>-0.83698017082490095</v>
      </c>
      <c r="AW50" s="163">
        <v>-2.39496482363114</v>
      </c>
      <c r="AX50" s="163">
        <v>-1.7771085950204899</v>
      </c>
      <c r="AY50" s="170">
        <v>-0.87536836109549698</v>
      </c>
      <c r="AZ50" s="163"/>
      <c r="BA50" s="171">
        <v>-2.2845918392657101E-2</v>
      </c>
      <c r="BB50" s="172">
        <v>0.30176788919974601</v>
      </c>
      <c r="BC50" s="173">
        <v>0.13867818254978301</v>
      </c>
      <c r="BD50" s="163"/>
      <c r="BE50" s="174">
        <v>-0.55549492287776403</v>
      </c>
    </row>
    <row r="51" spans="1:57" x14ac:dyDescent="0.25">
      <c r="A51" s="49" t="s">
        <v>111</v>
      </c>
      <c r="B51" s="3" t="s">
        <v>117</v>
      </c>
      <c r="D51" s="25" t="s">
        <v>16</v>
      </c>
      <c r="E51" s="28" t="s">
        <v>17</v>
      </c>
      <c r="G51" s="175">
        <v>50.538164727726297</v>
      </c>
      <c r="H51" s="176">
        <v>53.079578751922</v>
      </c>
      <c r="I51" s="176">
        <v>54.7506455075575</v>
      </c>
      <c r="J51" s="176">
        <v>54.956627694449999</v>
      </c>
      <c r="K51" s="176">
        <v>54.9218138037076</v>
      </c>
      <c r="L51" s="177">
        <v>53.649366097072701</v>
      </c>
      <c r="M51" s="163"/>
      <c r="N51" s="178">
        <v>58.794859148800299</v>
      </c>
      <c r="O51" s="179">
        <v>56.262148597290299</v>
      </c>
      <c r="P51" s="180">
        <v>57.528503873045302</v>
      </c>
      <c r="Q51" s="163"/>
      <c r="R51" s="181">
        <v>54.757691175921998</v>
      </c>
      <c r="S51" s="168"/>
      <c r="T51" s="175">
        <v>4.4844444864933699</v>
      </c>
      <c r="U51" s="176">
        <v>2.2754295194991498</v>
      </c>
      <c r="V51" s="176">
        <v>3.7174777326030899</v>
      </c>
      <c r="W51" s="176">
        <v>2.8844703550028901</v>
      </c>
      <c r="X51" s="176">
        <v>0.97439276302261302</v>
      </c>
      <c r="Y51" s="177">
        <v>2.8302706835715998</v>
      </c>
      <c r="Z51" s="163"/>
      <c r="AA51" s="178">
        <v>-6.1988134974471301</v>
      </c>
      <c r="AB51" s="179">
        <v>-12.238830091302299</v>
      </c>
      <c r="AC51" s="180">
        <v>-9.2528346035317792</v>
      </c>
      <c r="AD51" s="163"/>
      <c r="AE51" s="181">
        <v>-1.12172341111787</v>
      </c>
      <c r="AG51" s="175">
        <v>49.008328013464102</v>
      </c>
      <c r="AH51" s="176">
        <v>51.225988044802897</v>
      </c>
      <c r="AI51" s="176">
        <v>52.905078992035499</v>
      </c>
      <c r="AJ51" s="176">
        <v>53.790747269008101</v>
      </c>
      <c r="AK51" s="176">
        <v>55.050702876789799</v>
      </c>
      <c r="AL51" s="177">
        <v>52.396261617161002</v>
      </c>
      <c r="AM51" s="163"/>
      <c r="AN51" s="178">
        <v>62.755509132320697</v>
      </c>
      <c r="AO51" s="179">
        <v>63.301707504606</v>
      </c>
      <c r="AP51" s="180">
        <v>63.028608318463299</v>
      </c>
      <c r="AQ51" s="163"/>
      <c r="AR51" s="181">
        <v>55.434163103648999</v>
      </c>
      <c r="AS51" s="168"/>
      <c r="AT51" s="175">
        <v>4.1512402332325102</v>
      </c>
      <c r="AU51" s="176">
        <v>2.1495169092353801</v>
      </c>
      <c r="AV51" s="176">
        <v>3.4396610931553799</v>
      </c>
      <c r="AW51" s="176">
        <v>3.2601130741994302</v>
      </c>
      <c r="AX51" s="176">
        <v>3.1314669773337398</v>
      </c>
      <c r="AY51" s="177">
        <v>3.2137544886738798</v>
      </c>
      <c r="AZ51" s="163"/>
      <c r="BA51" s="178">
        <v>3.5286897567155102</v>
      </c>
      <c r="BB51" s="179">
        <v>3.7956873106037801</v>
      </c>
      <c r="BC51" s="180">
        <v>3.6625950550487301</v>
      </c>
      <c r="BD51" s="163"/>
      <c r="BE51" s="181">
        <v>3.35854464008343</v>
      </c>
    </row>
  </sheetData>
  <sheetProtection formatCells="0" formatColumns="0" formatRows="0"/>
  <mergeCells count="47">
    <mergeCell ref="D4:E4"/>
    <mergeCell ref="G4:R4"/>
    <mergeCell ref="T4:AE4"/>
    <mergeCell ref="D5:D6"/>
    <mergeCell ref="E5:E6"/>
    <mergeCell ref="G5:G6"/>
    <mergeCell ref="H5:H6"/>
    <mergeCell ref="I5:I6"/>
    <mergeCell ref="J5:J6"/>
    <mergeCell ref="K5:K6"/>
    <mergeCell ref="AA5:AA6"/>
    <mergeCell ref="L5:L6"/>
    <mergeCell ref="N5:N6"/>
    <mergeCell ref="O5:O6"/>
    <mergeCell ref="P5:P6"/>
    <mergeCell ref="R5:R6"/>
    <mergeCell ref="T5:T6"/>
    <mergeCell ref="U5:U6"/>
    <mergeCell ref="V5:V6"/>
    <mergeCell ref="W5:W6"/>
    <mergeCell ref="X5:X6"/>
    <mergeCell ref="Y5:Y6"/>
    <mergeCell ref="AT5:AT6"/>
    <mergeCell ref="AB5:AB6"/>
    <mergeCell ref="AC5:AC6"/>
    <mergeCell ref="AE5:AE6"/>
    <mergeCell ref="AG4:AR4"/>
    <mergeCell ref="AT4:BE4"/>
    <mergeCell ref="AG5:AG6"/>
    <mergeCell ref="AH5:AH6"/>
    <mergeCell ref="AI5:AI6"/>
    <mergeCell ref="AJ5:AJ6"/>
    <mergeCell ref="AK5:AK6"/>
    <mergeCell ref="AL5:AL6"/>
    <mergeCell ref="AN5:AN6"/>
    <mergeCell ref="AO5:AO6"/>
    <mergeCell ref="AP5:AP6"/>
    <mergeCell ref="AR5:AR6"/>
    <mergeCell ref="BB5:BB6"/>
    <mergeCell ref="BC5:BC6"/>
    <mergeCell ref="BE5:BE6"/>
    <mergeCell ref="AU5:AU6"/>
    <mergeCell ref="AV5:AV6"/>
    <mergeCell ref="AW5:AW6"/>
    <mergeCell ref="AX5:AX6"/>
    <mergeCell ref="AY5:AY6"/>
    <mergeCell ref="BA5:BA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000"/>
  </sheetPr>
  <dimension ref="A1:BL50"/>
  <sheetViews>
    <sheetView zoomScale="80" zoomScaleNormal="80" workbookViewId="0">
      <selection activeCell="U43" sqref="U43"/>
    </sheetView>
  </sheetViews>
  <sheetFormatPr defaultRowHeight="12.5" x14ac:dyDescent="0.25"/>
  <cols>
    <col min="1" max="1" width="38" bestFit="1" customWidth="1"/>
    <col min="2" max="2" width="22.54296875" customWidth="1"/>
    <col min="3" max="3" width="5.54296875" customWidth="1"/>
    <col min="4" max="4" width="8.453125" customWidth="1"/>
    <col min="5" max="5" width="5.81640625" customWidth="1"/>
    <col min="33" max="33" width="10.453125" customWidth="1"/>
  </cols>
  <sheetData>
    <row r="1" spans="1:57" x14ac:dyDescent="0.25">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row>
    <row r="2" spans="1:57" ht="14" x14ac:dyDescent="0.3">
      <c r="C2" s="3"/>
      <c r="D2" s="238" t="s">
        <v>5</v>
      </c>
      <c r="E2" s="239"/>
      <c r="G2" s="232" t="s">
        <v>36</v>
      </c>
      <c r="H2" s="233"/>
      <c r="I2" s="233"/>
      <c r="J2" s="233"/>
      <c r="K2" s="233"/>
      <c r="L2" s="233"/>
      <c r="M2" s="233"/>
      <c r="N2" s="233"/>
      <c r="O2" s="233"/>
      <c r="P2" s="233"/>
      <c r="Q2" s="233"/>
      <c r="R2" s="233"/>
      <c r="T2" s="232" t="s">
        <v>37</v>
      </c>
      <c r="U2" s="233"/>
      <c r="V2" s="233"/>
      <c r="W2" s="233"/>
      <c r="X2" s="233"/>
      <c r="Y2" s="233"/>
      <c r="Z2" s="233"/>
      <c r="AA2" s="233"/>
      <c r="AB2" s="233"/>
      <c r="AC2" s="233"/>
      <c r="AD2" s="233"/>
      <c r="AE2" s="233"/>
      <c r="AF2" s="4"/>
      <c r="AG2" s="232" t="s">
        <v>38</v>
      </c>
      <c r="AH2" s="233"/>
      <c r="AI2" s="233"/>
      <c r="AJ2" s="233"/>
      <c r="AK2" s="233"/>
      <c r="AL2" s="233"/>
      <c r="AM2" s="233"/>
      <c r="AN2" s="233"/>
      <c r="AO2" s="233"/>
      <c r="AP2" s="233"/>
      <c r="AQ2" s="233"/>
      <c r="AR2" s="233"/>
      <c r="AT2" s="232" t="s">
        <v>39</v>
      </c>
      <c r="AU2" s="233"/>
      <c r="AV2" s="233"/>
      <c r="AW2" s="233"/>
      <c r="AX2" s="233"/>
      <c r="AY2" s="233"/>
      <c r="AZ2" s="233"/>
      <c r="BA2" s="233"/>
      <c r="BB2" s="233"/>
      <c r="BC2" s="233"/>
      <c r="BD2" s="233"/>
      <c r="BE2" s="233"/>
    </row>
    <row r="3" spans="1:57" ht="13" x14ac:dyDescent="0.25">
      <c r="A3" s="32"/>
      <c r="B3" s="32"/>
      <c r="C3" s="3"/>
      <c r="D3" s="240" t="s">
        <v>8</v>
      </c>
      <c r="E3" s="242" t="s">
        <v>9</v>
      </c>
      <c r="F3" s="5"/>
      <c r="G3" s="230" t="s">
        <v>0</v>
      </c>
      <c r="H3" s="226" t="s">
        <v>1</v>
      </c>
      <c r="I3" s="226" t="s">
        <v>10</v>
      </c>
      <c r="J3" s="226" t="s">
        <v>2</v>
      </c>
      <c r="K3" s="226" t="s">
        <v>11</v>
      </c>
      <c r="L3" s="228" t="s">
        <v>12</v>
      </c>
      <c r="M3" s="5"/>
      <c r="N3" s="230" t="s">
        <v>3</v>
      </c>
      <c r="O3" s="226" t="s">
        <v>4</v>
      </c>
      <c r="P3" s="228" t="s">
        <v>13</v>
      </c>
      <c r="Q3" s="2"/>
      <c r="R3" s="234" t="s">
        <v>14</v>
      </c>
      <c r="S3" s="2"/>
      <c r="T3" s="230" t="s">
        <v>0</v>
      </c>
      <c r="U3" s="226" t="s">
        <v>1</v>
      </c>
      <c r="V3" s="226" t="s">
        <v>10</v>
      </c>
      <c r="W3" s="226" t="s">
        <v>2</v>
      </c>
      <c r="X3" s="226" t="s">
        <v>11</v>
      </c>
      <c r="Y3" s="228" t="s">
        <v>12</v>
      </c>
      <c r="Z3" s="2"/>
      <c r="AA3" s="230" t="s">
        <v>3</v>
      </c>
      <c r="AB3" s="226" t="s">
        <v>4</v>
      </c>
      <c r="AC3" s="228" t="s">
        <v>13</v>
      </c>
      <c r="AD3" s="1"/>
      <c r="AE3" s="236" t="s">
        <v>14</v>
      </c>
      <c r="AF3" s="38"/>
      <c r="AG3" s="230" t="s">
        <v>0</v>
      </c>
      <c r="AH3" s="226" t="s">
        <v>1</v>
      </c>
      <c r="AI3" s="226" t="s">
        <v>10</v>
      </c>
      <c r="AJ3" s="226" t="s">
        <v>2</v>
      </c>
      <c r="AK3" s="226" t="s">
        <v>11</v>
      </c>
      <c r="AL3" s="228" t="s">
        <v>12</v>
      </c>
      <c r="AM3" s="5"/>
      <c r="AN3" s="230" t="s">
        <v>3</v>
      </c>
      <c r="AO3" s="226" t="s">
        <v>4</v>
      </c>
      <c r="AP3" s="228" t="s">
        <v>13</v>
      </c>
      <c r="AQ3" s="2"/>
      <c r="AR3" s="234" t="s">
        <v>14</v>
      </c>
      <c r="AS3" s="2"/>
      <c r="AT3" s="230" t="s">
        <v>0</v>
      </c>
      <c r="AU3" s="226" t="s">
        <v>1</v>
      </c>
      <c r="AV3" s="226" t="s">
        <v>10</v>
      </c>
      <c r="AW3" s="226" t="s">
        <v>2</v>
      </c>
      <c r="AX3" s="226" t="s">
        <v>11</v>
      </c>
      <c r="AY3" s="228" t="s">
        <v>12</v>
      </c>
      <c r="AZ3" s="2"/>
      <c r="BA3" s="230" t="s">
        <v>3</v>
      </c>
      <c r="BB3" s="226" t="s">
        <v>4</v>
      </c>
      <c r="BC3" s="228" t="s">
        <v>13</v>
      </c>
      <c r="BD3" s="1"/>
      <c r="BE3" s="236" t="s">
        <v>14</v>
      </c>
    </row>
    <row r="4" spans="1:57" ht="13" x14ac:dyDescent="0.25">
      <c r="A4" s="32"/>
      <c r="B4" s="32"/>
      <c r="C4" s="3"/>
      <c r="D4" s="241"/>
      <c r="E4" s="243"/>
      <c r="F4" s="5"/>
      <c r="G4" s="231"/>
      <c r="H4" s="227"/>
      <c r="I4" s="227"/>
      <c r="J4" s="227"/>
      <c r="K4" s="227"/>
      <c r="L4" s="229"/>
      <c r="M4" s="5"/>
      <c r="N4" s="231"/>
      <c r="O4" s="227"/>
      <c r="P4" s="229"/>
      <c r="Q4" s="2"/>
      <c r="R4" s="235"/>
      <c r="S4" s="2"/>
      <c r="T4" s="231"/>
      <c r="U4" s="227"/>
      <c r="V4" s="227"/>
      <c r="W4" s="227"/>
      <c r="X4" s="227"/>
      <c r="Y4" s="229"/>
      <c r="Z4" s="2"/>
      <c r="AA4" s="231"/>
      <c r="AB4" s="227"/>
      <c r="AC4" s="229"/>
      <c r="AD4" s="1"/>
      <c r="AE4" s="237"/>
      <c r="AF4" s="39"/>
      <c r="AG4" s="231"/>
      <c r="AH4" s="227"/>
      <c r="AI4" s="227"/>
      <c r="AJ4" s="227"/>
      <c r="AK4" s="227"/>
      <c r="AL4" s="229"/>
      <c r="AM4" s="5"/>
      <c r="AN4" s="231"/>
      <c r="AO4" s="227"/>
      <c r="AP4" s="229"/>
      <c r="AQ4" s="2"/>
      <c r="AR4" s="235"/>
      <c r="AS4" s="2"/>
      <c r="AT4" s="231"/>
      <c r="AU4" s="227"/>
      <c r="AV4" s="227"/>
      <c r="AW4" s="227"/>
      <c r="AX4" s="227"/>
      <c r="AY4" s="229"/>
      <c r="AZ4" s="2"/>
      <c r="BA4" s="231"/>
      <c r="BB4" s="227"/>
      <c r="BC4" s="229"/>
      <c r="BD4" s="1"/>
      <c r="BE4" s="237"/>
    </row>
    <row r="5" spans="1:57" ht="14" x14ac:dyDescent="0.3">
      <c r="A5" s="33"/>
      <c r="B5" s="33"/>
      <c r="C5" s="2"/>
      <c r="D5" s="3"/>
      <c r="E5" s="6"/>
      <c r="F5" s="7"/>
      <c r="G5" s="8"/>
      <c r="H5" s="8"/>
      <c r="I5" s="8"/>
      <c r="J5" s="8"/>
      <c r="K5" s="8"/>
      <c r="L5" s="8"/>
      <c r="M5" s="7"/>
      <c r="N5" s="8"/>
      <c r="O5" s="8"/>
      <c r="P5" s="8"/>
      <c r="Q5" s="7"/>
      <c r="R5" s="8"/>
      <c r="S5" s="7"/>
      <c r="T5" s="8"/>
      <c r="U5" s="8"/>
      <c r="V5" s="8"/>
      <c r="W5" s="8"/>
      <c r="X5" s="8"/>
      <c r="Y5" s="8"/>
      <c r="Z5" s="7"/>
      <c r="AA5" s="8"/>
      <c r="AB5" s="8"/>
      <c r="AC5" s="8"/>
      <c r="AD5" s="7"/>
      <c r="AE5" s="8"/>
      <c r="AF5" s="8"/>
      <c r="AG5" s="8"/>
      <c r="AH5" s="8"/>
      <c r="AI5" s="8"/>
      <c r="AJ5" s="8"/>
      <c r="AK5" s="8"/>
      <c r="AL5" s="8"/>
      <c r="AM5" s="7"/>
      <c r="AN5" s="8"/>
      <c r="AO5" s="8"/>
      <c r="AP5" s="8"/>
      <c r="AQ5" s="7"/>
      <c r="AR5" s="8"/>
      <c r="AS5" s="7"/>
      <c r="AT5" s="8"/>
      <c r="AU5" s="8"/>
      <c r="AV5" s="8"/>
      <c r="AW5" s="8"/>
      <c r="AX5" s="8"/>
      <c r="AY5" s="8"/>
      <c r="AZ5" s="7"/>
      <c r="BA5" s="8"/>
      <c r="BB5" s="8"/>
      <c r="BC5" s="8"/>
      <c r="BD5" s="7"/>
      <c r="BE5" s="8"/>
    </row>
    <row r="6" spans="1:57" ht="13" x14ac:dyDescent="0.3">
      <c r="A6" s="19" t="s">
        <v>15</v>
      </c>
      <c r="B6" s="3" t="str">
        <f>TRIM(A6)</f>
        <v>United States</v>
      </c>
      <c r="C6" s="9"/>
      <c r="D6" s="23" t="s">
        <v>16</v>
      </c>
      <c r="E6" s="26" t="s">
        <v>17</v>
      </c>
      <c r="F6" s="3"/>
      <c r="G6" s="182">
        <v>148.07331846711801</v>
      </c>
      <c r="H6" s="183">
        <v>153.626679885367</v>
      </c>
      <c r="I6" s="183">
        <v>159.00329517048101</v>
      </c>
      <c r="J6" s="183">
        <v>157.06320657568801</v>
      </c>
      <c r="K6" s="183">
        <v>154.056127674001</v>
      </c>
      <c r="L6" s="184">
        <v>154.682870113842</v>
      </c>
      <c r="M6" s="185"/>
      <c r="N6" s="186">
        <v>166.73744908713499</v>
      </c>
      <c r="O6" s="187">
        <v>165.181852608372</v>
      </c>
      <c r="P6" s="188">
        <v>165.98730852043099</v>
      </c>
      <c r="Q6" s="185"/>
      <c r="R6" s="189">
        <v>157.99605268725099</v>
      </c>
      <c r="S6" s="168"/>
      <c r="T6" s="160">
        <v>-2.1831012400176202</v>
      </c>
      <c r="U6" s="161">
        <v>-1.47385754338867</v>
      </c>
      <c r="V6" s="161">
        <v>-0.92574135355978804</v>
      </c>
      <c r="W6" s="161">
        <v>-0.63688123827323995</v>
      </c>
      <c r="X6" s="161">
        <v>-0.85796690032975198</v>
      </c>
      <c r="Y6" s="162">
        <v>-1.17009991516114</v>
      </c>
      <c r="Z6" s="163"/>
      <c r="AA6" s="164">
        <v>-0.20467060222130001</v>
      </c>
      <c r="AB6" s="165">
        <v>-1.7576962112158401</v>
      </c>
      <c r="AC6" s="166">
        <v>-0.97091291824892401</v>
      </c>
      <c r="AD6" s="163"/>
      <c r="AE6" s="167">
        <v>-1.2861947806631899</v>
      </c>
      <c r="AF6" s="29"/>
      <c r="AG6" s="182">
        <v>148.74551141316999</v>
      </c>
      <c r="AH6" s="183">
        <v>156.07820932258701</v>
      </c>
      <c r="AI6" s="183">
        <v>162.06060095251999</v>
      </c>
      <c r="AJ6" s="183">
        <v>159.921717831374</v>
      </c>
      <c r="AK6" s="183">
        <v>155.89743608591101</v>
      </c>
      <c r="AL6" s="184">
        <v>156.92671449046401</v>
      </c>
      <c r="AM6" s="185"/>
      <c r="AN6" s="186">
        <v>168.30275423267699</v>
      </c>
      <c r="AO6" s="187">
        <v>169.67059683977001</v>
      </c>
      <c r="AP6" s="188">
        <v>168.98650355793799</v>
      </c>
      <c r="AQ6" s="185"/>
      <c r="AR6" s="189">
        <v>160.71152608090901</v>
      </c>
      <c r="AS6" s="168"/>
      <c r="AT6" s="160">
        <v>-2.03762005006128</v>
      </c>
      <c r="AU6" s="161">
        <v>0.61555958920199005</v>
      </c>
      <c r="AV6" s="161">
        <v>2.5797984792027999</v>
      </c>
      <c r="AW6" s="161">
        <v>1.7227852072123799</v>
      </c>
      <c r="AX6" s="161">
        <v>0.41510809255498499</v>
      </c>
      <c r="AY6" s="162">
        <v>0.81103549989938395</v>
      </c>
      <c r="AZ6" s="163"/>
      <c r="BA6" s="164">
        <v>0.89130541212944903</v>
      </c>
      <c r="BB6" s="165">
        <v>0.65399350875009299</v>
      </c>
      <c r="BC6" s="166">
        <v>0.77146122521002303</v>
      </c>
      <c r="BD6" s="163"/>
      <c r="BE6" s="167">
        <v>0.79531848920668602</v>
      </c>
    </row>
    <row r="7" spans="1:57" x14ac:dyDescent="0.25">
      <c r="A7" s="20" t="s">
        <v>18</v>
      </c>
      <c r="B7" s="3" t="str">
        <f>TRIM(A7)</f>
        <v>Virginia</v>
      </c>
      <c r="C7" s="10"/>
      <c r="D7" s="24" t="s">
        <v>16</v>
      </c>
      <c r="E7" s="27" t="s">
        <v>17</v>
      </c>
      <c r="F7" s="3"/>
      <c r="G7" s="190">
        <v>120.22245426959</v>
      </c>
      <c r="H7" s="185">
        <v>128.851288136498</v>
      </c>
      <c r="I7" s="185">
        <v>133.65853717943</v>
      </c>
      <c r="J7" s="185">
        <v>131.381008101498</v>
      </c>
      <c r="K7" s="185">
        <v>125.455245800065</v>
      </c>
      <c r="L7" s="191">
        <v>128.292493422018</v>
      </c>
      <c r="M7" s="185"/>
      <c r="N7" s="192">
        <v>134.89507305106901</v>
      </c>
      <c r="O7" s="193">
        <v>130.63892769119801</v>
      </c>
      <c r="P7" s="194">
        <v>132.870824123755</v>
      </c>
      <c r="Q7" s="185"/>
      <c r="R7" s="195">
        <v>129.61133602084001</v>
      </c>
      <c r="S7" s="168"/>
      <c r="T7" s="169">
        <v>-1.86560688146744</v>
      </c>
      <c r="U7" s="163">
        <v>-6.6547237247193802</v>
      </c>
      <c r="V7" s="163">
        <v>-8.5113858928216199</v>
      </c>
      <c r="W7" s="163">
        <v>-9.9087700866410202</v>
      </c>
      <c r="X7" s="163">
        <v>-9.8205926820000506</v>
      </c>
      <c r="Y7" s="170">
        <v>-7.8576599426661096</v>
      </c>
      <c r="Z7" s="163"/>
      <c r="AA7" s="171">
        <v>-7.1025342975715304</v>
      </c>
      <c r="AB7" s="172">
        <v>-9.7462720625829906</v>
      </c>
      <c r="AC7" s="173">
        <v>-8.3502390400309796</v>
      </c>
      <c r="AD7" s="163"/>
      <c r="AE7" s="174">
        <v>-8.0997702548189103</v>
      </c>
      <c r="AF7" s="30"/>
      <c r="AG7" s="190">
        <v>119.51890767921201</v>
      </c>
      <c r="AH7" s="185">
        <v>132.18987053624099</v>
      </c>
      <c r="AI7" s="185">
        <v>138.198179435669</v>
      </c>
      <c r="AJ7" s="185">
        <v>135.352901290029</v>
      </c>
      <c r="AK7" s="185">
        <v>129.13616900003501</v>
      </c>
      <c r="AL7" s="191">
        <v>131.42851941731001</v>
      </c>
      <c r="AM7" s="185"/>
      <c r="AN7" s="192">
        <v>140.22206370405601</v>
      </c>
      <c r="AO7" s="193">
        <v>141.542557183079</v>
      </c>
      <c r="AP7" s="194">
        <v>140.882782775007</v>
      </c>
      <c r="AQ7" s="185"/>
      <c r="AR7" s="195">
        <v>134.45315389850299</v>
      </c>
      <c r="AS7" s="168"/>
      <c r="AT7" s="169">
        <v>8.0297935326238704E-2</v>
      </c>
      <c r="AU7" s="163">
        <v>0.32362560629842002</v>
      </c>
      <c r="AV7" s="163">
        <v>-0.11218631966095</v>
      </c>
      <c r="AW7" s="163">
        <v>-1.83227565668899</v>
      </c>
      <c r="AX7" s="163">
        <v>-2.0526626769034202</v>
      </c>
      <c r="AY7" s="170">
        <v>-0.83589291862431403</v>
      </c>
      <c r="AZ7" s="163"/>
      <c r="BA7" s="171">
        <v>0.442377583163786</v>
      </c>
      <c r="BB7" s="172">
        <v>1.4877335182846601</v>
      </c>
      <c r="BC7" s="173">
        <v>0.96488670347848904</v>
      </c>
      <c r="BD7" s="163"/>
      <c r="BE7" s="174">
        <v>-0.212832335656338</v>
      </c>
    </row>
    <row r="8" spans="1:57" x14ac:dyDescent="0.25">
      <c r="A8" s="21" t="s">
        <v>19</v>
      </c>
      <c r="B8" s="3" t="str">
        <f t="shared" ref="B8:B43" si="0">TRIM(A8)</f>
        <v>Norfolk/Virginia Beach, VA</v>
      </c>
      <c r="C8" s="3"/>
      <c r="D8" s="24" t="s">
        <v>16</v>
      </c>
      <c r="E8" s="27" t="s">
        <v>17</v>
      </c>
      <c r="F8" s="3"/>
      <c r="G8" s="190">
        <v>116.42822371772</v>
      </c>
      <c r="H8" s="185">
        <v>123.100349253335</v>
      </c>
      <c r="I8" s="185">
        <v>126.920366758952</v>
      </c>
      <c r="J8" s="185">
        <v>130.143256584601</v>
      </c>
      <c r="K8" s="185">
        <v>129.519708753477</v>
      </c>
      <c r="L8" s="191">
        <v>125.53770730956801</v>
      </c>
      <c r="M8" s="185"/>
      <c r="N8" s="192">
        <v>146.558294230966</v>
      </c>
      <c r="O8" s="193">
        <v>141.20258224011499</v>
      </c>
      <c r="P8" s="194">
        <v>144.020033421535</v>
      </c>
      <c r="Q8" s="185"/>
      <c r="R8" s="195">
        <v>131.071408264707</v>
      </c>
      <c r="S8" s="168"/>
      <c r="T8" s="169">
        <v>7.61243696449234</v>
      </c>
      <c r="U8" s="163">
        <v>11.968459828070101</v>
      </c>
      <c r="V8" s="163">
        <v>11.2200849284127</v>
      </c>
      <c r="W8" s="163">
        <v>11.5672690967245</v>
      </c>
      <c r="X8" s="163">
        <v>3.4828446005220801</v>
      </c>
      <c r="Y8" s="170">
        <v>8.8668197165618707</v>
      </c>
      <c r="Z8" s="163"/>
      <c r="AA8" s="171">
        <v>-3.7896796970991198</v>
      </c>
      <c r="AB8" s="172">
        <v>-8.7244834011619492</v>
      </c>
      <c r="AC8" s="173">
        <v>-6.1959039524538202</v>
      </c>
      <c r="AD8" s="163"/>
      <c r="AE8" s="174">
        <v>2.1372683338312601</v>
      </c>
      <c r="AF8" s="30"/>
      <c r="AG8" s="190">
        <v>106.032448076655</v>
      </c>
      <c r="AH8" s="185">
        <v>110.09004022857999</v>
      </c>
      <c r="AI8" s="185">
        <v>113.65892031188601</v>
      </c>
      <c r="AJ8" s="185">
        <v>114.73869958384201</v>
      </c>
      <c r="AK8" s="185">
        <v>116.61720896688701</v>
      </c>
      <c r="AL8" s="191">
        <v>112.52371368893699</v>
      </c>
      <c r="AM8" s="185"/>
      <c r="AN8" s="192">
        <v>139.527945710659</v>
      </c>
      <c r="AO8" s="193">
        <v>141.59899671166099</v>
      </c>
      <c r="AP8" s="194">
        <v>140.56484659009999</v>
      </c>
      <c r="AQ8" s="185"/>
      <c r="AR8" s="195">
        <v>121.901816431573</v>
      </c>
      <c r="AS8" s="168"/>
      <c r="AT8" s="169">
        <v>-1.4775599911659101</v>
      </c>
      <c r="AU8" s="163">
        <v>-1.3354608100773999</v>
      </c>
      <c r="AV8" s="163">
        <v>-0.81418231092292703</v>
      </c>
      <c r="AW8" s="163">
        <v>-0.198632840238577</v>
      </c>
      <c r="AX8" s="163">
        <v>-3.0865825474948099</v>
      </c>
      <c r="AY8" s="170">
        <v>-1.4369042383066599</v>
      </c>
      <c r="AZ8" s="163"/>
      <c r="BA8" s="171">
        <v>-3.1972563164690602</v>
      </c>
      <c r="BB8" s="172">
        <v>-2.8119054226652498</v>
      </c>
      <c r="BC8" s="173">
        <v>-3.0044527908813801</v>
      </c>
      <c r="BD8" s="163"/>
      <c r="BE8" s="174">
        <v>-2.10564676274769</v>
      </c>
    </row>
    <row r="9" spans="1:57" ht="16" x14ac:dyDescent="0.45">
      <c r="A9" s="21" t="s">
        <v>20</v>
      </c>
      <c r="B9" s="46" t="s">
        <v>71</v>
      </c>
      <c r="C9" s="3"/>
      <c r="D9" s="24" t="s">
        <v>16</v>
      </c>
      <c r="E9" s="27" t="s">
        <v>17</v>
      </c>
      <c r="F9" s="3"/>
      <c r="G9" s="190">
        <v>100.722686029716</v>
      </c>
      <c r="H9" s="185">
        <v>110.47803297748401</v>
      </c>
      <c r="I9" s="185">
        <v>115.52630655551501</v>
      </c>
      <c r="J9" s="185">
        <v>114.442965883716</v>
      </c>
      <c r="K9" s="185">
        <v>107.369661271135</v>
      </c>
      <c r="L9" s="191">
        <v>110.285335365321</v>
      </c>
      <c r="M9" s="185"/>
      <c r="N9" s="192">
        <v>112.597571446953</v>
      </c>
      <c r="O9" s="193">
        <v>107.15140710042201</v>
      </c>
      <c r="P9" s="194">
        <v>110.01952841363401</v>
      </c>
      <c r="Q9" s="185"/>
      <c r="R9" s="195">
        <v>110.210695468341</v>
      </c>
      <c r="S9" s="168"/>
      <c r="T9" s="169">
        <v>-1.18287251893002</v>
      </c>
      <c r="U9" s="163">
        <v>0.231153755731522</v>
      </c>
      <c r="V9" s="163">
        <v>0.174886344133695</v>
      </c>
      <c r="W9" s="163">
        <v>-1.62568688582725</v>
      </c>
      <c r="X9" s="163">
        <v>-6.21752556929306</v>
      </c>
      <c r="Y9" s="170">
        <v>-1.7792428570113801</v>
      </c>
      <c r="Z9" s="163"/>
      <c r="AA9" s="171">
        <v>-11.4437556854344</v>
      </c>
      <c r="AB9" s="172">
        <v>-14.3175025557355</v>
      </c>
      <c r="AC9" s="173">
        <v>-12.755375845969301</v>
      </c>
      <c r="AD9" s="163"/>
      <c r="AE9" s="174">
        <v>-5.5232192590646196</v>
      </c>
      <c r="AF9" s="30"/>
      <c r="AG9" s="190">
        <v>100.17255389995201</v>
      </c>
      <c r="AH9" s="185">
        <v>109.339912286372</v>
      </c>
      <c r="AI9" s="185">
        <v>113.292766628929</v>
      </c>
      <c r="AJ9" s="185">
        <v>113.217975724586</v>
      </c>
      <c r="AK9" s="185">
        <v>116.176148138511</v>
      </c>
      <c r="AL9" s="191">
        <v>111.069760524034</v>
      </c>
      <c r="AM9" s="185"/>
      <c r="AN9" s="192">
        <v>129.27993523806799</v>
      </c>
      <c r="AO9" s="193">
        <v>129.917025588363</v>
      </c>
      <c r="AP9" s="194">
        <v>129.598325891608</v>
      </c>
      <c r="AQ9" s="185"/>
      <c r="AR9" s="195">
        <v>117.108774880734</v>
      </c>
      <c r="AS9" s="168"/>
      <c r="AT9" s="169">
        <v>-2.0228243928907399</v>
      </c>
      <c r="AU9" s="163">
        <v>2.0762350549723099</v>
      </c>
      <c r="AV9" s="163">
        <v>1.25811546885063</v>
      </c>
      <c r="AW9" s="163">
        <v>0.69520354561014397</v>
      </c>
      <c r="AX9" s="163">
        <v>3.7696376599789301</v>
      </c>
      <c r="AY9" s="170">
        <v>1.40898185730273</v>
      </c>
      <c r="AZ9" s="163"/>
      <c r="BA9" s="171">
        <v>3.7105713605401101</v>
      </c>
      <c r="BB9" s="172">
        <v>4.8984643503093599</v>
      </c>
      <c r="BC9" s="173">
        <v>4.30059630118408</v>
      </c>
      <c r="BD9" s="163"/>
      <c r="BE9" s="174">
        <v>2.451600382903</v>
      </c>
    </row>
    <row r="10" spans="1:57" x14ac:dyDescent="0.25">
      <c r="A10" s="21" t="s">
        <v>21</v>
      </c>
      <c r="B10" s="3" t="str">
        <f t="shared" si="0"/>
        <v>Virginia Area</v>
      </c>
      <c r="C10" s="3"/>
      <c r="D10" s="24" t="s">
        <v>16</v>
      </c>
      <c r="E10" s="27" t="s">
        <v>17</v>
      </c>
      <c r="F10" s="3"/>
      <c r="G10" s="190">
        <v>112.816839316987</v>
      </c>
      <c r="H10" s="185">
        <v>116.18534329015399</v>
      </c>
      <c r="I10" s="185">
        <v>119.08410229574601</v>
      </c>
      <c r="J10" s="185">
        <v>113.371936458845</v>
      </c>
      <c r="K10" s="185">
        <v>119.616271455256</v>
      </c>
      <c r="L10" s="191">
        <v>116.377360588261</v>
      </c>
      <c r="M10" s="185"/>
      <c r="N10" s="192">
        <v>141.728424051681</v>
      </c>
      <c r="O10" s="193">
        <v>137.47104113159801</v>
      </c>
      <c r="P10" s="194">
        <v>139.75475422945601</v>
      </c>
      <c r="Q10" s="185"/>
      <c r="R10" s="195">
        <v>123.200101602613</v>
      </c>
      <c r="S10" s="168"/>
      <c r="T10" s="169">
        <v>8.0497851609134692</v>
      </c>
      <c r="U10" s="163">
        <v>4.8732988025515702</v>
      </c>
      <c r="V10" s="163">
        <v>6.4127518897253797</v>
      </c>
      <c r="W10" s="163">
        <v>1.32326643387419</v>
      </c>
      <c r="X10" s="163">
        <v>-2.55969876777429</v>
      </c>
      <c r="Y10" s="170">
        <v>3.0434797860994398</v>
      </c>
      <c r="Z10" s="163"/>
      <c r="AA10" s="171">
        <v>-4.8390001541695096</v>
      </c>
      <c r="AB10" s="172">
        <v>-7.2581285438989802</v>
      </c>
      <c r="AC10" s="173">
        <v>-5.9419603298271504</v>
      </c>
      <c r="AD10" s="163"/>
      <c r="AE10" s="174">
        <v>-1.4418047362106401</v>
      </c>
      <c r="AF10" s="30"/>
      <c r="AG10" s="190">
        <v>105.802702302611</v>
      </c>
      <c r="AH10" s="185">
        <v>108.920511630771</v>
      </c>
      <c r="AI10" s="185">
        <v>110.80825592058601</v>
      </c>
      <c r="AJ10" s="185">
        <v>109.667344667989</v>
      </c>
      <c r="AK10" s="185">
        <v>115.76723039625401</v>
      </c>
      <c r="AL10" s="191">
        <v>110.459859687308</v>
      </c>
      <c r="AM10" s="185"/>
      <c r="AN10" s="192">
        <v>144.85415230718499</v>
      </c>
      <c r="AO10" s="193">
        <v>146.42900268235101</v>
      </c>
      <c r="AP10" s="194">
        <v>145.62971583177401</v>
      </c>
      <c r="AQ10" s="185"/>
      <c r="AR10" s="195">
        <v>122.270172880975</v>
      </c>
      <c r="AS10" s="168"/>
      <c r="AT10" s="169">
        <v>2.0730351406235301</v>
      </c>
      <c r="AU10" s="163">
        <v>1.70409468351126</v>
      </c>
      <c r="AV10" s="163">
        <v>1.51149789224855</v>
      </c>
      <c r="AW10" s="163">
        <v>0.39549787437278999</v>
      </c>
      <c r="AX10" s="163">
        <v>-0.281713529467226</v>
      </c>
      <c r="AY10" s="170">
        <v>0.93671016693485198</v>
      </c>
      <c r="AZ10" s="163"/>
      <c r="BA10" s="171">
        <v>2.1183972756887601</v>
      </c>
      <c r="BB10" s="172">
        <v>3.1217086833557799</v>
      </c>
      <c r="BC10" s="173">
        <v>2.6128550651026998</v>
      </c>
      <c r="BD10" s="163"/>
      <c r="BE10" s="174">
        <v>1.8709516423861501</v>
      </c>
    </row>
    <row r="11" spans="1:57" x14ac:dyDescent="0.25">
      <c r="A11" s="34" t="s">
        <v>22</v>
      </c>
      <c r="B11" s="3" t="str">
        <f t="shared" si="0"/>
        <v>Washington, DC</v>
      </c>
      <c r="C11" s="3"/>
      <c r="D11" s="24" t="s">
        <v>16</v>
      </c>
      <c r="E11" s="27" t="s">
        <v>17</v>
      </c>
      <c r="F11" s="3"/>
      <c r="G11" s="190">
        <v>168.2400517868</v>
      </c>
      <c r="H11" s="185">
        <v>191.82589441285401</v>
      </c>
      <c r="I11" s="185">
        <v>199.287274875772</v>
      </c>
      <c r="J11" s="185">
        <v>191.57551803423601</v>
      </c>
      <c r="K11" s="185">
        <v>165.57088952375599</v>
      </c>
      <c r="L11" s="191">
        <v>184.32531183588</v>
      </c>
      <c r="M11" s="185"/>
      <c r="N11" s="192">
        <v>160.53809706784901</v>
      </c>
      <c r="O11" s="193">
        <v>158.14981075548599</v>
      </c>
      <c r="P11" s="194">
        <v>159.37383885911399</v>
      </c>
      <c r="Q11" s="185"/>
      <c r="R11" s="195">
        <v>177.145530551821</v>
      </c>
      <c r="S11" s="168"/>
      <c r="T11" s="169">
        <v>-16.3132422932247</v>
      </c>
      <c r="U11" s="163">
        <v>-20.351486037197301</v>
      </c>
      <c r="V11" s="163">
        <v>-24.860187221070198</v>
      </c>
      <c r="W11" s="163">
        <v>-27.451807425700402</v>
      </c>
      <c r="X11" s="163">
        <v>-28.142734848760501</v>
      </c>
      <c r="Y11" s="170">
        <v>-24.223566941433301</v>
      </c>
      <c r="Z11" s="163"/>
      <c r="AA11" s="171">
        <v>-17.6805248495229</v>
      </c>
      <c r="AB11" s="172">
        <v>-14.228712189982099</v>
      </c>
      <c r="AC11" s="173">
        <v>-16.001509757823701</v>
      </c>
      <c r="AD11" s="163"/>
      <c r="AE11" s="174">
        <v>-22.467533072924098</v>
      </c>
      <c r="AF11" s="30"/>
      <c r="AG11" s="190">
        <v>185.18614672733401</v>
      </c>
      <c r="AH11" s="185">
        <v>216.924561508061</v>
      </c>
      <c r="AI11" s="185">
        <v>234.352004430015</v>
      </c>
      <c r="AJ11" s="185">
        <v>223.712610137822</v>
      </c>
      <c r="AK11" s="185">
        <v>195.14292959694899</v>
      </c>
      <c r="AL11" s="191">
        <v>212.67619017135999</v>
      </c>
      <c r="AM11" s="185"/>
      <c r="AN11" s="192">
        <v>181.367041861248</v>
      </c>
      <c r="AO11" s="193">
        <v>184.88360814851401</v>
      </c>
      <c r="AP11" s="194">
        <v>183.15835665058</v>
      </c>
      <c r="AQ11" s="185"/>
      <c r="AR11" s="195">
        <v>203.818966047093</v>
      </c>
      <c r="AS11" s="168"/>
      <c r="AT11" s="169">
        <v>-1.74387516994574</v>
      </c>
      <c r="AU11" s="163">
        <v>-0.89485888025257099</v>
      </c>
      <c r="AV11" s="163">
        <v>-1.44743292759193</v>
      </c>
      <c r="AW11" s="163">
        <v>-4.9677025449896197</v>
      </c>
      <c r="AX11" s="163">
        <v>-6.3731974459220897</v>
      </c>
      <c r="AY11" s="170">
        <v>-3.2384983277234398</v>
      </c>
      <c r="AZ11" s="163"/>
      <c r="BA11" s="171">
        <v>-2.20787231019297</v>
      </c>
      <c r="BB11" s="172">
        <v>1.4366025734561401</v>
      </c>
      <c r="BC11" s="173">
        <v>-0.38238869382023699</v>
      </c>
      <c r="BD11" s="163"/>
      <c r="BE11" s="174">
        <v>-2.66675232073232</v>
      </c>
    </row>
    <row r="12" spans="1:57" x14ac:dyDescent="0.25">
      <c r="A12" s="21" t="s">
        <v>23</v>
      </c>
      <c r="B12" s="3" t="str">
        <f t="shared" si="0"/>
        <v>Arlington, VA</v>
      </c>
      <c r="C12" s="3"/>
      <c r="D12" s="24" t="s">
        <v>16</v>
      </c>
      <c r="E12" s="27" t="s">
        <v>17</v>
      </c>
      <c r="F12" s="3"/>
      <c r="G12" s="190">
        <v>181.23393290371399</v>
      </c>
      <c r="H12" s="185">
        <v>209.485638554216</v>
      </c>
      <c r="I12" s="185">
        <v>215.26725970149201</v>
      </c>
      <c r="J12" s="185">
        <v>213.64043226788399</v>
      </c>
      <c r="K12" s="185">
        <v>171.886745911313</v>
      </c>
      <c r="L12" s="191">
        <v>199.518171454628</v>
      </c>
      <c r="M12" s="185"/>
      <c r="N12" s="192">
        <v>147.038062371378</v>
      </c>
      <c r="O12" s="193">
        <v>141.21128982528199</v>
      </c>
      <c r="P12" s="194">
        <v>144.23948580830901</v>
      </c>
      <c r="Q12" s="185"/>
      <c r="R12" s="195">
        <v>183.840162633875</v>
      </c>
      <c r="S12" s="168"/>
      <c r="T12" s="169">
        <v>-16.463475449929401</v>
      </c>
      <c r="U12" s="163">
        <v>-17.2737966435757</v>
      </c>
      <c r="V12" s="163">
        <v>-21.578163314215399</v>
      </c>
      <c r="W12" s="163">
        <v>-21.517366068322001</v>
      </c>
      <c r="X12" s="163">
        <v>-26.0232219922902</v>
      </c>
      <c r="Y12" s="170">
        <v>-20.880202496952599</v>
      </c>
      <c r="Z12" s="163"/>
      <c r="AA12" s="171">
        <v>-18.097468853743901</v>
      </c>
      <c r="AB12" s="172">
        <v>-19.2952782525931</v>
      </c>
      <c r="AC12" s="173">
        <v>-18.642209895953101</v>
      </c>
      <c r="AD12" s="163"/>
      <c r="AE12" s="174">
        <v>-20.7331747051356</v>
      </c>
      <c r="AF12" s="30"/>
      <c r="AG12" s="190">
        <v>202.39943363108</v>
      </c>
      <c r="AH12" s="185">
        <v>240.14249725008</v>
      </c>
      <c r="AI12" s="185">
        <v>253.681187077613</v>
      </c>
      <c r="AJ12" s="185">
        <v>244.51967173613701</v>
      </c>
      <c r="AK12" s="185">
        <v>209.64029430690499</v>
      </c>
      <c r="AL12" s="191">
        <v>231.65630383971001</v>
      </c>
      <c r="AM12" s="185"/>
      <c r="AN12" s="192">
        <v>177.26975952168499</v>
      </c>
      <c r="AO12" s="193">
        <v>180.07610746326799</v>
      </c>
      <c r="AP12" s="194">
        <v>178.68422104625</v>
      </c>
      <c r="AQ12" s="185"/>
      <c r="AR12" s="195">
        <v>216.409694243247</v>
      </c>
      <c r="AS12" s="168"/>
      <c r="AT12" s="169">
        <v>-0.16299205040238199</v>
      </c>
      <c r="AU12" s="163">
        <v>1.2539259023054301</v>
      </c>
      <c r="AV12" s="163">
        <v>-6.6950538420424005E-2</v>
      </c>
      <c r="AW12" s="163">
        <v>-2.7585135432119601</v>
      </c>
      <c r="AX12" s="163">
        <v>-3.3724223460543601</v>
      </c>
      <c r="AY12" s="170">
        <v>-1.22388658690607</v>
      </c>
      <c r="AZ12" s="163"/>
      <c r="BA12" s="171">
        <v>0.953060510651906</v>
      </c>
      <c r="BB12" s="172">
        <v>4.3647734167141099</v>
      </c>
      <c r="BC12" s="173">
        <v>2.6394988840977498</v>
      </c>
      <c r="BD12" s="163"/>
      <c r="BE12" s="174">
        <v>-0.55789865014004103</v>
      </c>
    </row>
    <row r="13" spans="1:57" x14ac:dyDescent="0.25">
      <c r="A13" s="21" t="s">
        <v>24</v>
      </c>
      <c r="B13" s="3" t="str">
        <f t="shared" si="0"/>
        <v>Suburban Virginia Area</v>
      </c>
      <c r="C13" s="3"/>
      <c r="D13" s="24" t="s">
        <v>16</v>
      </c>
      <c r="E13" s="27" t="s">
        <v>17</v>
      </c>
      <c r="F13" s="3"/>
      <c r="G13" s="190">
        <v>137.20664351120899</v>
      </c>
      <c r="H13" s="185">
        <v>147.835572725042</v>
      </c>
      <c r="I13" s="185">
        <v>152.527575546257</v>
      </c>
      <c r="J13" s="185">
        <v>146.55070983533599</v>
      </c>
      <c r="K13" s="185">
        <v>147.44182087143599</v>
      </c>
      <c r="L13" s="191">
        <v>146.787138374329</v>
      </c>
      <c r="M13" s="185"/>
      <c r="N13" s="192">
        <v>156.09777200656001</v>
      </c>
      <c r="O13" s="193">
        <v>156.89040392706801</v>
      </c>
      <c r="P13" s="194">
        <v>156.48898518620999</v>
      </c>
      <c r="Q13" s="185"/>
      <c r="R13" s="195">
        <v>149.384389755754</v>
      </c>
      <c r="S13" s="168"/>
      <c r="T13" s="169">
        <v>1.3277093865817701E-2</v>
      </c>
      <c r="U13" s="163">
        <v>-5.2392322884329197</v>
      </c>
      <c r="V13" s="163">
        <v>-9.7792100477559103</v>
      </c>
      <c r="W13" s="163">
        <v>-14.913121238094901</v>
      </c>
      <c r="X13" s="163">
        <v>-10.4027233165416</v>
      </c>
      <c r="Y13" s="170">
        <v>-9.1505163610595108</v>
      </c>
      <c r="Z13" s="163"/>
      <c r="AA13" s="171">
        <v>-2.6704756660590401</v>
      </c>
      <c r="AB13" s="172">
        <v>-3.1996021799471999</v>
      </c>
      <c r="AC13" s="173">
        <v>-2.9543200844451598</v>
      </c>
      <c r="AD13" s="163"/>
      <c r="AE13" s="174">
        <v>-7.4889762371491599</v>
      </c>
      <c r="AF13" s="30"/>
      <c r="AG13" s="190">
        <v>139.96433536683199</v>
      </c>
      <c r="AH13" s="185">
        <v>154.20810298102899</v>
      </c>
      <c r="AI13" s="185">
        <v>156.22035777259501</v>
      </c>
      <c r="AJ13" s="185">
        <v>153.692340771473</v>
      </c>
      <c r="AK13" s="185">
        <v>148.02158177950099</v>
      </c>
      <c r="AL13" s="191">
        <v>151.070484170387</v>
      </c>
      <c r="AM13" s="185"/>
      <c r="AN13" s="192">
        <v>158.01080913363</v>
      </c>
      <c r="AO13" s="193">
        <v>159.1944979287</v>
      </c>
      <c r="AP13" s="194">
        <v>158.61214423333399</v>
      </c>
      <c r="AQ13" s="185"/>
      <c r="AR13" s="195">
        <v>153.312955024193</v>
      </c>
      <c r="AS13" s="168"/>
      <c r="AT13" s="169">
        <v>5.3360888664225001</v>
      </c>
      <c r="AU13" s="163">
        <v>4.24945595101903</v>
      </c>
      <c r="AV13" s="163">
        <v>-0.50983256617735795</v>
      </c>
      <c r="AW13" s="163">
        <v>-1.9948349778229699</v>
      </c>
      <c r="AX13" s="163">
        <v>-0.81329376941881304</v>
      </c>
      <c r="AY13" s="170">
        <v>0.74355940059818804</v>
      </c>
      <c r="AZ13" s="163"/>
      <c r="BA13" s="171">
        <v>2.6152069524094199</v>
      </c>
      <c r="BB13" s="172">
        <v>1.7533881746550899</v>
      </c>
      <c r="BC13" s="173">
        <v>2.17384543300706</v>
      </c>
      <c r="BD13" s="163"/>
      <c r="BE13" s="174">
        <v>1.1743878119751201</v>
      </c>
    </row>
    <row r="14" spans="1:57" x14ac:dyDescent="0.25">
      <c r="A14" s="21" t="s">
        <v>25</v>
      </c>
      <c r="B14" s="3" t="str">
        <f t="shared" si="0"/>
        <v>Alexandria, VA</v>
      </c>
      <c r="C14" s="3"/>
      <c r="D14" s="24" t="s">
        <v>16</v>
      </c>
      <c r="E14" s="27" t="s">
        <v>17</v>
      </c>
      <c r="F14" s="3"/>
      <c r="G14" s="190">
        <v>135.28242424242401</v>
      </c>
      <c r="H14" s="185">
        <v>148.10343473994101</v>
      </c>
      <c r="I14" s="185">
        <v>153.087128822984</v>
      </c>
      <c r="J14" s="185">
        <v>149.885929438543</v>
      </c>
      <c r="K14" s="185">
        <v>140.59724382341</v>
      </c>
      <c r="L14" s="191">
        <v>145.76051437396001</v>
      </c>
      <c r="M14" s="185"/>
      <c r="N14" s="192">
        <v>134.97157993260899</v>
      </c>
      <c r="O14" s="193">
        <v>132.26621692625201</v>
      </c>
      <c r="P14" s="194">
        <v>133.620546340549</v>
      </c>
      <c r="Q14" s="185"/>
      <c r="R14" s="195">
        <v>142.15451301322099</v>
      </c>
      <c r="S14" s="168"/>
      <c r="T14" s="169">
        <v>-16.827712481205999</v>
      </c>
      <c r="U14" s="163">
        <v>-22.698857308001301</v>
      </c>
      <c r="V14" s="163">
        <v>-24.64187222484</v>
      </c>
      <c r="W14" s="163">
        <v>-25.908221575448</v>
      </c>
      <c r="X14" s="163">
        <v>-23.8221083783382</v>
      </c>
      <c r="Y14" s="170">
        <v>-23.7630815786661</v>
      </c>
      <c r="Z14" s="163"/>
      <c r="AA14" s="171">
        <v>-14.5984465684227</v>
      </c>
      <c r="AB14" s="172">
        <v>-13.269262463637199</v>
      </c>
      <c r="AC14" s="173">
        <v>-13.961769298831401</v>
      </c>
      <c r="AD14" s="163"/>
      <c r="AE14" s="174">
        <v>-21.830408465018898</v>
      </c>
      <c r="AF14" s="30"/>
      <c r="AG14" s="190">
        <v>152.94796716036501</v>
      </c>
      <c r="AH14" s="185">
        <v>177.181291405282</v>
      </c>
      <c r="AI14" s="185">
        <v>184.591847447356</v>
      </c>
      <c r="AJ14" s="185">
        <v>172.09109633639201</v>
      </c>
      <c r="AK14" s="185">
        <v>159.753308900523</v>
      </c>
      <c r="AL14" s="191">
        <v>170.10923515373099</v>
      </c>
      <c r="AM14" s="185"/>
      <c r="AN14" s="192">
        <v>150.322691879866</v>
      </c>
      <c r="AO14" s="193">
        <v>152.737421980508</v>
      </c>
      <c r="AP14" s="194">
        <v>151.55999943891601</v>
      </c>
      <c r="AQ14" s="185"/>
      <c r="AR14" s="195">
        <v>164.45481736136</v>
      </c>
      <c r="AS14" s="168"/>
      <c r="AT14" s="169">
        <v>-5.4437543931021404</v>
      </c>
      <c r="AU14" s="163">
        <v>-5.0627113694718098</v>
      </c>
      <c r="AV14" s="163">
        <v>-4.6708501408955998</v>
      </c>
      <c r="AW14" s="163">
        <v>-9.5002465280757793</v>
      </c>
      <c r="AX14" s="163">
        <v>-7.6140371517248999</v>
      </c>
      <c r="AY14" s="170">
        <v>-6.6550492845078004</v>
      </c>
      <c r="AZ14" s="163"/>
      <c r="BA14" s="171">
        <v>-3.9771806936402299</v>
      </c>
      <c r="BB14" s="172">
        <v>-0.30843769877948501</v>
      </c>
      <c r="BC14" s="173">
        <v>-2.14653287183148</v>
      </c>
      <c r="BD14" s="163"/>
      <c r="BE14" s="174">
        <v>-5.7935264929097698</v>
      </c>
    </row>
    <row r="15" spans="1:57" x14ac:dyDescent="0.25">
      <c r="A15" s="21" t="s">
        <v>26</v>
      </c>
      <c r="B15" s="3" t="str">
        <f t="shared" si="0"/>
        <v>Fairfax/Tysons Corner, VA</v>
      </c>
      <c r="C15" s="3"/>
      <c r="D15" s="24" t="s">
        <v>16</v>
      </c>
      <c r="E15" s="27" t="s">
        <v>17</v>
      </c>
      <c r="F15" s="3"/>
      <c r="G15" s="190">
        <v>140.71912197231799</v>
      </c>
      <c r="H15" s="185">
        <v>167.13373695573901</v>
      </c>
      <c r="I15" s="185">
        <v>179.35783209876499</v>
      </c>
      <c r="J15" s="185">
        <v>174.58368120456899</v>
      </c>
      <c r="K15" s="185">
        <v>146.66454563335901</v>
      </c>
      <c r="L15" s="191">
        <v>163.11812456211501</v>
      </c>
      <c r="M15" s="185"/>
      <c r="N15" s="192">
        <v>133.60029832082799</v>
      </c>
      <c r="O15" s="193">
        <v>130.97191853288601</v>
      </c>
      <c r="P15" s="194">
        <v>132.27759517259699</v>
      </c>
      <c r="Q15" s="185"/>
      <c r="R15" s="195">
        <v>154.064724393039</v>
      </c>
      <c r="S15" s="168"/>
      <c r="T15" s="169">
        <v>-12.4881220148376</v>
      </c>
      <c r="U15" s="163">
        <v>-13.275423576055401</v>
      </c>
      <c r="V15" s="163">
        <v>-15.835630172337</v>
      </c>
      <c r="W15" s="163">
        <v>-17.024005681417901</v>
      </c>
      <c r="X15" s="163">
        <v>-16.358076371391501</v>
      </c>
      <c r="Y15" s="170">
        <v>-15.6525850876513</v>
      </c>
      <c r="Z15" s="163"/>
      <c r="AA15" s="171">
        <v>-7.0921633736558496</v>
      </c>
      <c r="AB15" s="172">
        <v>-6.34679336653583</v>
      </c>
      <c r="AC15" s="173">
        <v>-6.7209508023594804</v>
      </c>
      <c r="AD15" s="163"/>
      <c r="AE15" s="174">
        <v>-14.2583309314834</v>
      </c>
      <c r="AF15" s="30"/>
      <c r="AG15" s="190">
        <v>145.282085915793</v>
      </c>
      <c r="AH15" s="185">
        <v>180.712659643965</v>
      </c>
      <c r="AI15" s="185">
        <v>201.720345026915</v>
      </c>
      <c r="AJ15" s="185">
        <v>195.36903574822699</v>
      </c>
      <c r="AK15" s="185">
        <v>159.31372537513599</v>
      </c>
      <c r="AL15" s="191">
        <v>179.146657739777</v>
      </c>
      <c r="AM15" s="185"/>
      <c r="AN15" s="192">
        <v>138.365555198457</v>
      </c>
      <c r="AO15" s="193">
        <v>138.239634256812</v>
      </c>
      <c r="AP15" s="194">
        <v>138.30063188417</v>
      </c>
      <c r="AQ15" s="185"/>
      <c r="AR15" s="195">
        <v>167.048404336874</v>
      </c>
      <c r="AS15" s="168"/>
      <c r="AT15" s="169">
        <v>0.17706601878403899</v>
      </c>
      <c r="AU15" s="163">
        <v>2.5264162633034601</v>
      </c>
      <c r="AV15" s="163">
        <v>4.8744504830937796</v>
      </c>
      <c r="AW15" s="163">
        <v>2.3964609742646998</v>
      </c>
      <c r="AX15" s="163">
        <v>-3.76957113231542</v>
      </c>
      <c r="AY15" s="170">
        <v>1.55567994295881</v>
      </c>
      <c r="AZ15" s="163"/>
      <c r="BA15" s="171">
        <v>-1.48434690068954</v>
      </c>
      <c r="BB15" s="172">
        <v>0.45543391817419299</v>
      </c>
      <c r="BC15" s="173">
        <v>-0.52689111384029697</v>
      </c>
      <c r="BD15" s="163"/>
      <c r="BE15" s="174">
        <v>0.77983261079108201</v>
      </c>
    </row>
    <row r="16" spans="1:57" x14ac:dyDescent="0.25">
      <c r="A16" s="21" t="s">
        <v>27</v>
      </c>
      <c r="B16" s="3" t="str">
        <f t="shared" si="0"/>
        <v>I-95 Fredericksburg, VA</v>
      </c>
      <c r="C16" s="3"/>
      <c r="D16" s="24" t="s">
        <v>16</v>
      </c>
      <c r="E16" s="27" t="s">
        <v>17</v>
      </c>
      <c r="F16" s="3"/>
      <c r="G16" s="190">
        <v>95.9416959305928</v>
      </c>
      <c r="H16" s="185">
        <v>97.561246128620795</v>
      </c>
      <c r="I16" s="185">
        <v>101.491651376146</v>
      </c>
      <c r="J16" s="185">
        <v>99.045360719741893</v>
      </c>
      <c r="K16" s="185">
        <v>98.993857677902596</v>
      </c>
      <c r="L16" s="191">
        <v>98.731791384834395</v>
      </c>
      <c r="M16" s="185"/>
      <c r="N16" s="192">
        <v>108.05039277795299</v>
      </c>
      <c r="O16" s="193">
        <v>103.349641476274</v>
      </c>
      <c r="P16" s="194">
        <v>105.822195934688</v>
      </c>
      <c r="Q16" s="185"/>
      <c r="R16" s="195">
        <v>100.85463311218599</v>
      </c>
      <c r="S16" s="168"/>
      <c r="T16" s="169">
        <v>0.267961229266721</v>
      </c>
      <c r="U16" s="163">
        <v>-3.72848052985707</v>
      </c>
      <c r="V16" s="163">
        <v>-3.27696646164233</v>
      </c>
      <c r="W16" s="163">
        <v>-5.6955349967557201</v>
      </c>
      <c r="X16" s="163">
        <v>-5.2848098988855501</v>
      </c>
      <c r="Y16" s="170">
        <v>-3.8053849546926002</v>
      </c>
      <c r="Z16" s="163"/>
      <c r="AA16" s="171">
        <v>-7.96573418853127</v>
      </c>
      <c r="AB16" s="172">
        <v>-13.538107101336999</v>
      </c>
      <c r="AC16" s="173">
        <v>-10.675599695235</v>
      </c>
      <c r="AD16" s="163"/>
      <c r="AE16" s="174">
        <v>-6.4942404178876902</v>
      </c>
      <c r="AF16" s="30"/>
      <c r="AG16" s="190">
        <v>95.685729749516199</v>
      </c>
      <c r="AH16" s="185">
        <v>98.895706107751195</v>
      </c>
      <c r="AI16" s="185">
        <v>101.809659538066</v>
      </c>
      <c r="AJ16" s="185">
        <v>102.34233071455201</v>
      </c>
      <c r="AK16" s="185">
        <v>101.803970324125</v>
      </c>
      <c r="AL16" s="191">
        <v>100.30844875321399</v>
      </c>
      <c r="AM16" s="185"/>
      <c r="AN16" s="192">
        <v>114.291648198925</v>
      </c>
      <c r="AO16" s="193">
        <v>114.475483002356</v>
      </c>
      <c r="AP16" s="194">
        <v>114.38376541359</v>
      </c>
      <c r="AQ16" s="185"/>
      <c r="AR16" s="195">
        <v>104.86134685910601</v>
      </c>
      <c r="AS16" s="168"/>
      <c r="AT16" s="169">
        <v>0.77670131587188596</v>
      </c>
      <c r="AU16" s="163">
        <v>-0.78254511005588101</v>
      </c>
      <c r="AV16" s="163">
        <v>-0.87790659490322498</v>
      </c>
      <c r="AW16" s="163">
        <v>-1.1907414923630599</v>
      </c>
      <c r="AX16" s="163">
        <v>-0.27317147282413101</v>
      </c>
      <c r="AY16" s="170">
        <v>-0.58453392919728497</v>
      </c>
      <c r="AZ16" s="163"/>
      <c r="BA16" s="171">
        <v>1.58640124199413</v>
      </c>
      <c r="BB16" s="172">
        <v>0.768578696072307</v>
      </c>
      <c r="BC16" s="173">
        <v>1.1744009551638499</v>
      </c>
      <c r="BD16" s="163"/>
      <c r="BE16" s="174">
        <v>0.118410390743159</v>
      </c>
    </row>
    <row r="17" spans="1:57" x14ac:dyDescent="0.25">
      <c r="A17" s="21" t="s">
        <v>28</v>
      </c>
      <c r="B17" s="3" t="str">
        <f t="shared" si="0"/>
        <v>Dulles Airport Area, VA</v>
      </c>
      <c r="C17" s="3"/>
      <c r="D17" s="24" t="s">
        <v>16</v>
      </c>
      <c r="E17" s="27" t="s">
        <v>17</v>
      </c>
      <c r="F17" s="3"/>
      <c r="G17" s="190">
        <v>114.605726950354</v>
      </c>
      <c r="H17" s="185">
        <v>140.638457724094</v>
      </c>
      <c r="I17" s="185">
        <v>149.175219105553</v>
      </c>
      <c r="J17" s="185">
        <v>142.28591441608</v>
      </c>
      <c r="K17" s="185">
        <v>119.664616070102</v>
      </c>
      <c r="L17" s="191">
        <v>134.98629617868099</v>
      </c>
      <c r="M17" s="185"/>
      <c r="N17" s="192">
        <v>107.17972084861999</v>
      </c>
      <c r="O17" s="193">
        <v>106.934028643639</v>
      </c>
      <c r="P17" s="194">
        <v>107.060236807604</v>
      </c>
      <c r="Q17" s="185"/>
      <c r="R17" s="195">
        <v>128.169012842054</v>
      </c>
      <c r="S17" s="168"/>
      <c r="T17" s="169">
        <v>-3.9167657529056901</v>
      </c>
      <c r="U17" s="163">
        <v>-6.5320053068605901</v>
      </c>
      <c r="V17" s="163">
        <v>-10.2259624177455</v>
      </c>
      <c r="W17" s="163">
        <v>-11.4037482741749</v>
      </c>
      <c r="X17" s="163">
        <v>-12.436945880617699</v>
      </c>
      <c r="Y17" s="170">
        <v>-9.2644064325450497</v>
      </c>
      <c r="Z17" s="163"/>
      <c r="AA17" s="171">
        <v>-8.6684329110585292</v>
      </c>
      <c r="AB17" s="172">
        <v>-8.1685506420876806</v>
      </c>
      <c r="AC17" s="173">
        <v>-8.4139441458077808</v>
      </c>
      <c r="AD17" s="163"/>
      <c r="AE17" s="174">
        <v>-8.56777246763086</v>
      </c>
      <c r="AF17" s="30"/>
      <c r="AG17" s="190">
        <v>115.511416511048</v>
      </c>
      <c r="AH17" s="185">
        <v>145.08222195495901</v>
      </c>
      <c r="AI17" s="185">
        <v>157.47927857084099</v>
      </c>
      <c r="AJ17" s="185">
        <v>153.57842828134599</v>
      </c>
      <c r="AK17" s="185">
        <v>131.703499491353</v>
      </c>
      <c r="AL17" s="191">
        <v>142.45116514959199</v>
      </c>
      <c r="AM17" s="185"/>
      <c r="AN17" s="192">
        <v>115.566403996273</v>
      </c>
      <c r="AO17" s="193">
        <v>113.289321028553</v>
      </c>
      <c r="AP17" s="194">
        <v>114.417605055392</v>
      </c>
      <c r="AQ17" s="185"/>
      <c r="AR17" s="195">
        <v>134.63057891277799</v>
      </c>
      <c r="AS17" s="168"/>
      <c r="AT17" s="169">
        <v>1.5848575754608401</v>
      </c>
      <c r="AU17" s="163">
        <v>5.8572011381561504</v>
      </c>
      <c r="AV17" s="163">
        <v>5.6574949343075698</v>
      </c>
      <c r="AW17" s="163">
        <v>4.3158535902572996</v>
      </c>
      <c r="AX17" s="163">
        <v>1.7356582525079001</v>
      </c>
      <c r="AY17" s="170">
        <v>3.9741202232177102</v>
      </c>
      <c r="AZ17" s="163"/>
      <c r="BA17" s="171">
        <v>2.1029001048795299</v>
      </c>
      <c r="BB17" s="172">
        <v>0.71627388309373596</v>
      </c>
      <c r="BC17" s="173">
        <v>1.40183947880738</v>
      </c>
      <c r="BD17" s="163"/>
      <c r="BE17" s="174">
        <v>3.4433958410930798</v>
      </c>
    </row>
    <row r="18" spans="1:57" x14ac:dyDescent="0.25">
      <c r="A18" s="21" t="s">
        <v>29</v>
      </c>
      <c r="B18" s="3" t="str">
        <f t="shared" si="0"/>
        <v>Williamsburg, VA</v>
      </c>
      <c r="C18" s="3"/>
      <c r="D18" s="24" t="s">
        <v>16</v>
      </c>
      <c r="E18" s="27" t="s">
        <v>17</v>
      </c>
      <c r="F18" s="3"/>
      <c r="G18" s="190">
        <v>157.580157407407</v>
      </c>
      <c r="H18" s="185">
        <v>172.85282095238</v>
      </c>
      <c r="I18" s="185">
        <v>175.65972068107899</v>
      </c>
      <c r="J18" s="185">
        <v>177.16009736540599</v>
      </c>
      <c r="K18" s="185">
        <v>181.46024749558001</v>
      </c>
      <c r="L18" s="191">
        <v>173.45282416620199</v>
      </c>
      <c r="M18" s="185"/>
      <c r="N18" s="192">
        <v>197.850629906542</v>
      </c>
      <c r="O18" s="193">
        <v>186.10339639243199</v>
      </c>
      <c r="P18" s="194">
        <v>192.454214834276</v>
      </c>
      <c r="Q18" s="185"/>
      <c r="R18" s="195">
        <v>178.82195677003</v>
      </c>
      <c r="S18" s="168"/>
      <c r="T18" s="169">
        <v>27.599838389052699</v>
      </c>
      <c r="U18" s="163">
        <v>49.025780675011802</v>
      </c>
      <c r="V18" s="163">
        <v>45.015846642669302</v>
      </c>
      <c r="W18" s="163">
        <v>41.810122720239697</v>
      </c>
      <c r="X18" s="163">
        <v>40.8439669552154</v>
      </c>
      <c r="Y18" s="170">
        <v>40.689159749251402</v>
      </c>
      <c r="Z18" s="163"/>
      <c r="AA18" s="171">
        <v>20.0061382146684</v>
      </c>
      <c r="AB18" s="172">
        <v>6.2661953267905899</v>
      </c>
      <c r="AC18" s="173">
        <v>13.171840616195601</v>
      </c>
      <c r="AD18" s="163"/>
      <c r="AE18" s="174">
        <v>26.8803689417973</v>
      </c>
      <c r="AF18" s="30"/>
      <c r="AG18" s="190">
        <v>135.71064198445001</v>
      </c>
      <c r="AH18" s="185">
        <v>141.03504308127501</v>
      </c>
      <c r="AI18" s="185">
        <v>142.10139888753901</v>
      </c>
      <c r="AJ18" s="185">
        <v>141.92072169984101</v>
      </c>
      <c r="AK18" s="185">
        <v>148.13298191243501</v>
      </c>
      <c r="AL18" s="191">
        <v>142.11652436471499</v>
      </c>
      <c r="AM18" s="185"/>
      <c r="AN18" s="192">
        <v>179.50738186215199</v>
      </c>
      <c r="AO18" s="193">
        <v>185.27822691503101</v>
      </c>
      <c r="AP18" s="194">
        <v>182.35053517532401</v>
      </c>
      <c r="AQ18" s="185"/>
      <c r="AR18" s="195">
        <v>155.82877968823101</v>
      </c>
      <c r="AS18" s="168"/>
      <c r="AT18" s="169">
        <v>-2.0390470489502599</v>
      </c>
      <c r="AU18" s="163">
        <v>-1.21539912228286</v>
      </c>
      <c r="AV18" s="163">
        <v>-2.1381894495594</v>
      </c>
      <c r="AW18" s="163">
        <v>-1.2930943503672401</v>
      </c>
      <c r="AX18" s="163">
        <v>-2.5959117229883302</v>
      </c>
      <c r="AY18" s="170">
        <v>-1.92306162942645</v>
      </c>
      <c r="AZ18" s="163"/>
      <c r="BA18" s="171">
        <v>1.4336333443692699</v>
      </c>
      <c r="BB18" s="172">
        <v>4.1132481886556898</v>
      </c>
      <c r="BC18" s="173">
        <v>2.7625026861951998</v>
      </c>
      <c r="BD18" s="163"/>
      <c r="BE18" s="174">
        <v>-0.35952249547196202</v>
      </c>
    </row>
    <row r="19" spans="1:57" x14ac:dyDescent="0.25">
      <c r="A19" s="21" t="s">
        <v>30</v>
      </c>
      <c r="B19" s="3" t="str">
        <f t="shared" si="0"/>
        <v>Virginia Beach, VA</v>
      </c>
      <c r="C19" s="3"/>
      <c r="D19" s="24" t="s">
        <v>16</v>
      </c>
      <c r="E19" s="27" t="s">
        <v>17</v>
      </c>
      <c r="F19" s="3"/>
      <c r="G19" s="190">
        <v>131.65108029147299</v>
      </c>
      <c r="H19" s="185">
        <v>132.599490963292</v>
      </c>
      <c r="I19" s="185">
        <v>138.60830228073999</v>
      </c>
      <c r="J19" s="185">
        <v>136.84158939100701</v>
      </c>
      <c r="K19" s="185">
        <v>135.51964183238599</v>
      </c>
      <c r="L19" s="191">
        <v>135.19418376258699</v>
      </c>
      <c r="M19" s="185"/>
      <c r="N19" s="192">
        <v>168.96560414072499</v>
      </c>
      <c r="O19" s="193">
        <v>169.14933204929</v>
      </c>
      <c r="P19" s="194">
        <v>169.05532200141499</v>
      </c>
      <c r="Q19" s="185"/>
      <c r="R19" s="195">
        <v>145.99810544521699</v>
      </c>
      <c r="S19" s="168"/>
      <c r="T19" s="169">
        <v>11.439628091163399</v>
      </c>
      <c r="U19" s="163">
        <v>9.8746639157634508</v>
      </c>
      <c r="V19" s="163">
        <v>12.1157242340291</v>
      </c>
      <c r="W19" s="163">
        <v>8.5025375097305709</v>
      </c>
      <c r="X19" s="163">
        <v>5.6005420329207301</v>
      </c>
      <c r="Y19" s="170">
        <v>9.2979041254224697</v>
      </c>
      <c r="Z19" s="163"/>
      <c r="AA19" s="171">
        <v>3.3357779524143401</v>
      </c>
      <c r="AB19" s="172">
        <v>0.48316969106075702</v>
      </c>
      <c r="AC19" s="173">
        <v>1.8518910658638199</v>
      </c>
      <c r="AD19" s="163"/>
      <c r="AE19" s="174">
        <v>5.5135668589224096</v>
      </c>
      <c r="AF19" s="30"/>
      <c r="AG19" s="190">
        <v>118.81935501257701</v>
      </c>
      <c r="AH19" s="185">
        <v>119.947676656163</v>
      </c>
      <c r="AI19" s="185">
        <v>124.923962488306</v>
      </c>
      <c r="AJ19" s="185">
        <v>124.686643394217</v>
      </c>
      <c r="AK19" s="185">
        <v>127.858580970909</v>
      </c>
      <c r="AL19" s="191">
        <v>123.57635123403701</v>
      </c>
      <c r="AM19" s="185"/>
      <c r="AN19" s="192">
        <v>162.62737505391601</v>
      </c>
      <c r="AO19" s="193">
        <v>166.97169607895901</v>
      </c>
      <c r="AP19" s="194">
        <v>164.83792003888101</v>
      </c>
      <c r="AQ19" s="185"/>
      <c r="AR19" s="195">
        <v>138.481604444574</v>
      </c>
      <c r="AS19" s="168"/>
      <c r="AT19" s="169">
        <v>1.57402828050096</v>
      </c>
      <c r="AU19" s="163">
        <v>2.1470865986201602E-2</v>
      </c>
      <c r="AV19" s="163">
        <v>2.1394400464123202</v>
      </c>
      <c r="AW19" s="163">
        <v>3.0183294443501798</v>
      </c>
      <c r="AX19" s="163">
        <v>2.4125456006268302</v>
      </c>
      <c r="AY19" s="170">
        <v>1.93250366202644</v>
      </c>
      <c r="AZ19" s="163"/>
      <c r="BA19" s="171">
        <v>2.0229850452715299</v>
      </c>
      <c r="BB19" s="172">
        <v>2.2081409282660198</v>
      </c>
      <c r="BC19" s="173">
        <v>2.1134241864096599</v>
      </c>
      <c r="BD19" s="163"/>
      <c r="BE19" s="174">
        <v>2.2644671335524502</v>
      </c>
    </row>
    <row r="20" spans="1:57" x14ac:dyDescent="0.25">
      <c r="A20" s="34" t="s">
        <v>31</v>
      </c>
      <c r="B20" s="3" t="str">
        <f t="shared" si="0"/>
        <v>Norfolk/Portsmouth, VA</v>
      </c>
      <c r="C20" s="3"/>
      <c r="D20" s="24" t="s">
        <v>16</v>
      </c>
      <c r="E20" s="27" t="s">
        <v>17</v>
      </c>
      <c r="F20" s="3"/>
      <c r="G20" s="190">
        <v>104.931702858978</v>
      </c>
      <c r="H20" s="185">
        <v>113.369562928797</v>
      </c>
      <c r="I20" s="185">
        <v>119.51064783187</v>
      </c>
      <c r="J20" s="185">
        <v>142.66260492343901</v>
      </c>
      <c r="K20" s="185">
        <v>138.653877764247</v>
      </c>
      <c r="L20" s="191">
        <v>125.405922854697</v>
      </c>
      <c r="M20" s="185"/>
      <c r="N20" s="192">
        <v>131.658946395838</v>
      </c>
      <c r="O20" s="193">
        <v>117.94622389107199</v>
      </c>
      <c r="P20" s="194">
        <v>125.23116411369899</v>
      </c>
      <c r="Q20" s="185"/>
      <c r="R20" s="195">
        <v>125.355411589517</v>
      </c>
      <c r="S20" s="168"/>
      <c r="T20" s="169">
        <v>-8.1749462938108497</v>
      </c>
      <c r="U20" s="163">
        <v>-2.9330624489331698</v>
      </c>
      <c r="V20" s="163">
        <v>-4.4662902248699199</v>
      </c>
      <c r="W20" s="163">
        <v>8.81469452464545</v>
      </c>
      <c r="X20" s="163">
        <v>-0.36709055779908001</v>
      </c>
      <c r="Y20" s="170">
        <v>-2.1025250022101899E-2</v>
      </c>
      <c r="Z20" s="163"/>
      <c r="AA20" s="171">
        <v>-16.267917179134599</v>
      </c>
      <c r="AB20" s="172">
        <v>-21.395050271668602</v>
      </c>
      <c r="AC20" s="173">
        <v>-18.476165581559702</v>
      </c>
      <c r="AD20" s="163"/>
      <c r="AE20" s="174">
        <v>-6.6272563776096503</v>
      </c>
      <c r="AF20" s="30"/>
      <c r="AG20" s="190">
        <v>105.112366593285</v>
      </c>
      <c r="AH20" s="185">
        <v>110.989320246453</v>
      </c>
      <c r="AI20" s="185">
        <v>117.15063274073999</v>
      </c>
      <c r="AJ20" s="185">
        <v>124.28571505779</v>
      </c>
      <c r="AK20" s="185">
        <v>121.182710137057</v>
      </c>
      <c r="AL20" s="191">
        <v>116.23668011920201</v>
      </c>
      <c r="AM20" s="185"/>
      <c r="AN20" s="192">
        <v>128.12168988123801</v>
      </c>
      <c r="AO20" s="193">
        <v>123.01850968584699</v>
      </c>
      <c r="AP20" s="194">
        <v>125.61661700003</v>
      </c>
      <c r="AQ20" s="185"/>
      <c r="AR20" s="195">
        <v>119.155692872687</v>
      </c>
      <c r="AS20" s="168"/>
      <c r="AT20" s="169">
        <v>0.58388656457369004</v>
      </c>
      <c r="AU20" s="163">
        <v>2.11575203303686</v>
      </c>
      <c r="AV20" s="163">
        <v>2.3554332203675798</v>
      </c>
      <c r="AW20" s="163">
        <v>5.6272193079343298</v>
      </c>
      <c r="AX20" s="163">
        <v>1.3497117117561099</v>
      </c>
      <c r="AY20" s="170">
        <v>2.5396331288780001</v>
      </c>
      <c r="AZ20" s="163"/>
      <c r="BA20" s="171">
        <v>-4.6637609925592702</v>
      </c>
      <c r="BB20" s="172">
        <v>-8.3371544073665405</v>
      </c>
      <c r="BC20" s="173">
        <v>-6.4641821423287498</v>
      </c>
      <c r="BD20" s="163"/>
      <c r="BE20" s="174">
        <v>-0.77948701077762705</v>
      </c>
    </row>
    <row r="21" spans="1:57" x14ac:dyDescent="0.25">
      <c r="A21" s="35" t="s">
        <v>32</v>
      </c>
      <c r="B21" s="3" t="str">
        <f t="shared" si="0"/>
        <v>Newport News/Hampton, VA</v>
      </c>
      <c r="C21" s="3"/>
      <c r="D21" s="24" t="s">
        <v>16</v>
      </c>
      <c r="E21" s="27" t="s">
        <v>17</v>
      </c>
      <c r="F21" s="3"/>
      <c r="G21" s="190">
        <v>77.577115176979802</v>
      </c>
      <c r="H21" s="185">
        <v>83.1292727808069</v>
      </c>
      <c r="I21" s="185">
        <v>85.992669314381203</v>
      </c>
      <c r="J21" s="185">
        <v>85.220225666229695</v>
      </c>
      <c r="K21" s="185">
        <v>85.120379938203399</v>
      </c>
      <c r="L21" s="191">
        <v>83.5974385896005</v>
      </c>
      <c r="M21" s="185"/>
      <c r="N21" s="192">
        <v>101.63651038961</v>
      </c>
      <c r="O21" s="193">
        <v>93.7080941507798</v>
      </c>
      <c r="P21" s="194">
        <v>97.978947991205203</v>
      </c>
      <c r="Q21" s="185"/>
      <c r="R21" s="195">
        <v>88.037331930517396</v>
      </c>
      <c r="S21" s="168"/>
      <c r="T21" s="169">
        <v>-7.0079706067009999</v>
      </c>
      <c r="U21" s="163">
        <v>-7.1526832619927001</v>
      </c>
      <c r="V21" s="163">
        <v>-8.2596750351682307</v>
      </c>
      <c r="W21" s="163">
        <v>-9.2883967225712301</v>
      </c>
      <c r="X21" s="163">
        <v>-31.229627374866901</v>
      </c>
      <c r="Y21" s="170">
        <v>-15.3234963101104</v>
      </c>
      <c r="Z21" s="163"/>
      <c r="AA21" s="171">
        <v>-28.684527600638901</v>
      </c>
      <c r="AB21" s="172">
        <v>-33.167335714652303</v>
      </c>
      <c r="AC21" s="173">
        <v>-30.686702292353601</v>
      </c>
      <c r="AD21" s="163"/>
      <c r="AE21" s="174">
        <v>-22.381983634277201</v>
      </c>
      <c r="AF21" s="30"/>
      <c r="AG21" s="190">
        <v>76.5548850090792</v>
      </c>
      <c r="AH21" s="185">
        <v>82.060726123578604</v>
      </c>
      <c r="AI21" s="185">
        <v>85.137493025646805</v>
      </c>
      <c r="AJ21" s="185">
        <v>83.866894118323401</v>
      </c>
      <c r="AK21" s="185">
        <v>83.829431418728106</v>
      </c>
      <c r="AL21" s="191">
        <v>82.473706318968695</v>
      </c>
      <c r="AM21" s="185"/>
      <c r="AN21" s="192">
        <v>97.614874469431399</v>
      </c>
      <c r="AO21" s="193">
        <v>97.555965572090699</v>
      </c>
      <c r="AP21" s="194">
        <v>97.585455188966506</v>
      </c>
      <c r="AQ21" s="185"/>
      <c r="AR21" s="195">
        <v>87.429722316697905</v>
      </c>
      <c r="AS21" s="168"/>
      <c r="AT21" s="169">
        <v>-7.64317453011589</v>
      </c>
      <c r="AU21" s="163">
        <v>-5.8747560215427601</v>
      </c>
      <c r="AV21" s="163">
        <v>-5.5142248260430096</v>
      </c>
      <c r="AW21" s="163">
        <v>-9.8015496767057595</v>
      </c>
      <c r="AX21" s="163">
        <v>-19.169433096137102</v>
      </c>
      <c r="AY21" s="170">
        <v>-10.353417805148601</v>
      </c>
      <c r="AZ21" s="163"/>
      <c r="BA21" s="171">
        <v>-18.514476261540999</v>
      </c>
      <c r="BB21" s="172">
        <v>-18.917750282432198</v>
      </c>
      <c r="BC21" s="173">
        <v>-18.716794056955301</v>
      </c>
      <c r="BD21" s="163"/>
      <c r="BE21" s="174">
        <v>-13.662905656802399</v>
      </c>
    </row>
    <row r="22" spans="1:57" x14ac:dyDescent="0.25">
      <c r="A22" s="36" t="s">
        <v>33</v>
      </c>
      <c r="B22" s="3" t="str">
        <f t="shared" si="0"/>
        <v>Chesapeake/Suffolk, VA</v>
      </c>
      <c r="C22" s="3"/>
      <c r="D22" s="25" t="s">
        <v>16</v>
      </c>
      <c r="E22" s="28" t="s">
        <v>17</v>
      </c>
      <c r="F22" s="3"/>
      <c r="G22" s="196">
        <v>89.502839515699804</v>
      </c>
      <c r="H22" s="197">
        <v>95.386550927971697</v>
      </c>
      <c r="I22" s="197">
        <v>97.129038262757803</v>
      </c>
      <c r="J22" s="197">
        <v>97.054344210754493</v>
      </c>
      <c r="K22" s="197">
        <v>92.263065092250898</v>
      </c>
      <c r="L22" s="198">
        <v>94.501271292775598</v>
      </c>
      <c r="M22" s="185"/>
      <c r="N22" s="199">
        <v>100.61778078078</v>
      </c>
      <c r="O22" s="200">
        <v>97.6546697315096</v>
      </c>
      <c r="P22" s="201">
        <v>99.204422991422007</v>
      </c>
      <c r="Q22" s="185"/>
      <c r="R22" s="202">
        <v>95.805697342760396</v>
      </c>
      <c r="S22" s="168"/>
      <c r="T22" s="175">
        <v>-3.2793938769626201</v>
      </c>
      <c r="U22" s="176">
        <v>-3.8523056021508002</v>
      </c>
      <c r="V22" s="176">
        <v>-4.7152804351679398</v>
      </c>
      <c r="W22" s="176">
        <v>-4.2481477102016401</v>
      </c>
      <c r="X22" s="176">
        <v>-10.2707606814485</v>
      </c>
      <c r="Y22" s="177">
        <v>-5.3923377313548304</v>
      </c>
      <c r="Z22" s="163"/>
      <c r="AA22" s="178">
        <v>-16.474223015081801</v>
      </c>
      <c r="AB22" s="179">
        <v>-20.2864874640238</v>
      </c>
      <c r="AC22" s="180">
        <v>-18.3502095355121</v>
      </c>
      <c r="AD22" s="163"/>
      <c r="AE22" s="181">
        <v>-10.1884545163576</v>
      </c>
      <c r="AF22" s="31"/>
      <c r="AG22" s="196">
        <v>86.863566206187002</v>
      </c>
      <c r="AH22" s="197">
        <v>92.672791787790601</v>
      </c>
      <c r="AI22" s="197">
        <v>95.126455257412005</v>
      </c>
      <c r="AJ22" s="197">
        <v>94.192855603772401</v>
      </c>
      <c r="AK22" s="197">
        <v>91.3879087391675</v>
      </c>
      <c r="AL22" s="198">
        <v>92.289302581471503</v>
      </c>
      <c r="AM22" s="185"/>
      <c r="AN22" s="199">
        <v>100.864957698596</v>
      </c>
      <c r="AO22" s="200">
        <v>101.77131483657899</v>
      </c>
      <c r="AP22" s="201">
        <v>101.319803628703</v>
      </c>
      <c r="AQ22" s="185"/>
      <c r="AR22" s="202">
        <v>95.042159967122998</v>
      </c>
      <c r="AS22" s="168"/>
      <c r="AT22" s="175">
        <v>-2.09502327541338</v>
      </c>
      <c r="AU22" s="176">
        <v>-2.9997039324335102</v>
      </c>
      <c r="AV22" s="176">
        <v>-3.4843209936156301</v>
      </c>
      <c r="AW22" s="176">
        <v>-4.0562088970815502</v>
      </c>
      <c r="AX22" s="176">
        <v>-5.1871385214046297</v>
      </c>
      <c r="AY22" s="177">
        <v>-3.6597497388406302</v>
      </c>
      <c r="AZ22" s="163"/>
      <c r="BA22" s="178">
        <v>-6.95668680830026</v>
      </c>
      <c r="BB22" s="179">
        <v>-7.3232035914682001</v>
      </c>
      <c r="BC22" s="180">
        <v>-7.1432355652673198</v>
      </c>
      <c r="BD22" s="163"/>
      <c r="BE22" s="181">
        <v>-4.8852952942429804</v>
      </c>
    </row>
    <row r="23" spans="1:57" ht="13" x14ac:dyDescent="0.3">
      <c r="A23" s="35" t="s">
        <v>105</v>
      </c>
      <c r="B23" s="3" t="s">
        <v>105</v>
      </c>
      <c r="C23" s="9"/>
      <c r="D23" s="23" t="s">
        <v>16</v>
      </c>
      <c r="E23" s="26" t="s">
        <v>17</v>
      </c>
      <c r="F23" s="3"/>
      <c r="G23" s="182">
        <v>169.09667907669299</v>
      </c>
      <c r="H23" s="183">
        <v>169.55642165492901</v>
      </c>
      <c r="I23" s="183">
        <v>184.823404084901</v>
      </c>
      <c r="J23" s="183">
        <v>184.923403185247</v>
      </c>
      <c r="K23" s="183">
        <v>173.696876257545</v>
      </c>
      <c r="L23" s="184">
        <v>177.41461949265599</v>
      </c>
      <c r="M23" s="185"/>
      <c r="N23" s="186">
        <v>171.230428120775</v>
      </c>
      <c r="O23" s="187">
        <v>155.06874929258601</v>
      </c>
      <c r="P23" s="188">
        <v>164.06593075765099</v>
      </c>
      <c r="Q23" s="185"/>
      <c r="R23" s="189">
        <v>173.73801133222699</v>
      </c>
      <c r="S23" s="168"/>
      <c r="T23" s="160">
        <v>3.95109773482754</v>
      </c>
      <c r="U23" s="161">
        <v>-3.3883820918142602</v>
      </c>
      <c r="V23" s="161">
        <v>0.27802196278737801</v>
      </c>
      <c r="W23" s="161">
        <v>-3.2200249765794502</v>
      </c>
      <c r="X23" s="161">
        <v>-8.3714325147317794</v>
      </c>
      <c r="Y23" s="162">
        <v>-2.7652862362339898</v>
      </c>
      <c r="Z23" s="163"/>
      <c r="AA23" s="164">
        <v>-19.679389679118401</v>
      </c>
      <c r="AB23" s="165">
        <v>-25.544242606652698</v>
      </c>
      <c r="AC23" s="166">
        <v>-22.2226268080192</v>
      </c>
      <c r="AD23" s="163"/>
      <c r="AE23" s="167">
        <v>-9.5102097889295205</v>
      </c>
      <c r="AF23" s="29"/>
      <c r="AG23" s="182">
        <v>166.62825538233099</v>
      </c>
      <c r="AH23" s="183">
        <v>173.91217933089499</v>
      </c>
      <c r="AI23" s="183">
        <v>180.229295907536</v>
      </c>
      <c r="AJ23" s="183">
        <v>183.32340164899799</v>
      </c>
      <c r="AK23" s="183">
        <v>189.81650422195401</v>
      </c>
      <c r="AL23" s="184">
        <v>179.856570076255</v>
      </c>
      <c r="AM23" s="185"/>
      <c r="AN23" s="186">
        <v>205.338901419796</v>
      </c>
      <c r="AO23" s="187">
        <v>205.51728163265301</v>
      </c>
      <c r="AP23" s="188">
        <v>205.427499366479</v>
      </c>
      <c r="AQ23" s="185"/>
      <c r="AR23" s="189">
        <v>188.59152975190801</v>
      </c>
      <c r="AS23" s="168"/>
      <c r="AT23" s="160">
        <v>2.7380788107747902</v>
      </c>
      <c r="AU23" s="161">
        <v>3.18331774785513</v>
      </c>
      <c r="AV23" s="161">
        <v>2.55423525199113</v>
      </c>
      <c r="AW23" s="161">
        <v>2.1961284022408498</v>
      </c>
      <c r="AX23" s="161">
        <v>6.9176956630572697</v>
      </c>
      <c r="AY23" s="162">
        <v>3.5506849770985198</v>
      </c>
      <c r="AZ23" s="163"/>
      <c r="BA23" s="164">
        <v>5.37038429640931</v>
      </c>
      <c r="BB23" s="165">
        <v>5.2025930970139003</v>
      </c>
      <c r="BC23" s="166">
        <v>5.28860849560796</v>
      </c>
      <c r="BD23" s="163"/>
      <c r="BE23" s="167">
        <v>4.1196589054949797</v>
      </c>
    </row>
    <row r="24" spans="1:57" x14ac:dyDescent="0.25">
      <c r="A24" s="35" t="s">
        <v>43</v>
      </c>
      <c r="B24" s="3" t="str">
        <f t="shared" si="0"/>
        <v>Richmond North/Glen Allen, VA</v>
      </c>
      <c r="C24" s="10"/>
      <c r="D24" s="24" t="s">
        <v>16</v>
      </c>
      <c r="E24" s="27" t="s">
        <v>17</v>
      </c>
      <c r="F24" s="3"/>
      <c r="G24" s="190">
        <v>95.004424517593606</v>
      </c>
      <c r="H24" s="185">
        <v>105.395512037369</v>
      </c>
      <c r="I24" s="185">
        <v>111.084282727565</v>
      </c>
      <c r="J24" s="185">
        <v>110.108373385646</v>
      </c>
      <c r="K24" s="185">
        <v>101.398092021179</v>
      </c>
      <c r="L24" s="191">
        <v>105.270786092214</v>
      </c>
      <c r="M24" s="185"/>
      <c r="N24" s="192">
        <v>109.579238553417</v>
      </c>
      <c r="O24" s="193">
        <v>104.505150878533</v>
      </c>
      <c r="P24" s="194">
        <v>107.220580610795</v>
      </c>
      <c r="Q24" s="185"/>
      <c r="R24" s="195">
        <v>105.83324890516499</v>
      </c>
      <c r="S24" s="168"/>
      <c r="T24" s="169">
        <v>-1.8219886330000901</v>
      </c>
      <c r="U24" s="163">
        <v>-0.31866475644513098</v>
      </c>
      <c r="V24" s="163">
        <v>-0.43356399128080098</v>
      </c>
      <c r="W24" s="163">
        <v>-2.4115358678935399</v>
      </c>
      <c r="X24" s="163">
        <v>-4.5579908803710598</v>
      </c>
      <c r="Y24" s="170">
        <v>-2.1001728079814499</v>
      </c>
      <c r="Z24" s="163"/>
      <c r="AA24" s="171">
        <v>-8.9311979650466409</v>
      </c>
      <c r="AB24" s="172">
        <v>-14.007712887734</v>
      </c>
      <c r="AC24" s="173">
        <v>-11.341545454255201</v>
      </c>
      <c r="AD24" s="163"/>
      <c r="AE24" s="174">
        <v>-5.4784820816041702</v>
      </c>
      <c r="AF24" s="30"/>
      <c r="AG24" s="190">
        <v>93.392682574568198</v>
      </c>
      <c r="AH24" s="185">
        <v>104.796375994694</v>
      </c>
      <c r="AI24" s="185">
        <v>110.194543921055</v>
      </c>
      <c r="AJ24" s="185">
        <v>108.727961870565</v>
      </c>
      <c r="AK24" s="185">
        <v>111.541999742963</v>
      </c>
      <c r="AL24" s="191">
        <v>106.61837822248199</v>
      </c>
      <c r="AM24" s="185"/>
      <c r="AN24" s="192">
        <v>127.609636779742</v>
      </c>
      <c r="AO24" s="193">
        <v>128.133965140805</v>
      </c>
      <c r="AP24" s="194">
        <v>127.87147152308</v>
      </c>
      <c r="AQ24" s="185"/>
      <c r="AR24" s="195">
        <v>113.73522707161401</v>
      </c>
      <c r="AS24" s="168"/>
      <c r="AT24" s="169">
        <v>-5.9428132181938604</v>
      </c>
      <c r="AU24" s="163">
        <v>-0.347811502838762</v>
      </c>
      <c r="AV24" s="163">
        <v>0.531014386551936</v>
      </c>
      <c r="AW24" s="163">
        <v>-1.1470324082127701</v>
      </c>
      <c r="AX24" s="163">
        <v>1.5403875584445601</v>
      </c>
      <c r="AY24" s="170">
        <v>-0.59247989584939598</v>
      </c>
      <c r="AZ24" s="163"/>
      <c r="BA24" s="171">
        <v>1.7776791332501101</v>
      </c>
      <c r="BB24" s="172">
        <v>2.7433349055714702</v>
      </c>
      <c r="BC24" s="173">
        <v>2.2592975253156502</v>
      </c>
      <c r="BD24" s="163"/>
      <c r="BE24" s="174">
        <v>0.44103690125908601</v>
      </c>
    </row>
    <row r="25" spans="1:57" x14ac:dyDescent="0.25">
      <c r="A25" s="35" t="s">
        <v>44</v>
      </c>
      <c r="B25" s="3" t="str">
        <f t="shared" si="0"/>
        <v>Richmond West/Midlothian, VA</v>
      </c>
      <c r="C25" s="3"/>
      <c r="D25" s="24" t="s">
        <v>16</v>
      </c>
      <c r="E25" s="27" t="s">
        <v>17</v>
      </c>
      <c r="F25" s="3"/>
      <c r="G25" s="190">
        <v>82.204236652916904</v>
      </c>
      <c r="H25" s="185">
        <v>90.336741157556204</v>
      </c>
      <c r="I25" s="185">
        <v>91.016446669607404</v>
      </c>
      <c r="J25" s="185">
        <v>88.418943891402705</v>
      </c>
      <c r="K25" s="185">
        <v>85.100766713352002</v>
      </c>
      <c r="L25" s="191">
        <v>87.695574954731697</v>
      </c>
      <c r="M25" s="185"/>
      <c r="N25" s="192">
        <v>94.442229597035606</v>
      </c>
      <c r="O25" s="193">
        <v>96.468046085802698</v>
      </c>
      <c r="P25" s="194">
        <v>95.478512647058807</v>
      </c>
      <c r="Q25" s="185"/>
      <c r="R25" s="195">
        <v>90.002326419902005</v>
      </c>
      <c r="S25" s="168"/>
      <c r="T25" s="169">
        <v>-8.7248708160586794</v>
      </c>
      <c r="U25" s="163">
        <v>0.452928478680096</v>
      </c>
      <c r="V25" s="163">
        <v>-0.81758748928353098</v>
      </c>
      <c r="W25" s="163">
        <v>-1.8385152666100499</v>
      </c>
      <c r="X25" s="163">
        <v>-1.1925362422250201</v>
      </c>
      <c r="Y25" s="170">
        <v>-2.1400036440260699</v>
      </c>
      <c r="Z25" s="163"/>
      <c r="AA25" s="171">
        <v>-6.6208045180200097</v>
      </c>
      <c r="AB25" s="172">
        <v>-6.4244747633853896</v>
      </c>
      <c r="AC25" s="173">
        <v>-6.51557199798446</v>
      </c>
      <c r="AD25" s="163"/>
      <c r="AE25" s="174">
        <v>-3.9160427694361402</v>
      </c>
      <c r="AF25" s="30"/>
      <c r="AG25" s="190">
        <v>81.239477319116503</v>
      </c>
      <c r="AH25" s="185">
        <v>86.937476928783298</v>
      </c>
      <c r="AI25" s="185">
        <v>88.387097372060794</v>
      </c>
      <c r="AJ25" s="185">
        <v>88.190634527536204</v>
      </c>
      <c r="AK25" s="185">
        <v>97.466188026537395</v>
      </c>
      <c r="AL25" s="191">
        <v>89.011268591073502</v>
      </c>
      <c r="AM25" s="185"/>
      <c r="AN25" s="192">
        <v>112.284702232765</v>
      </c>
      <c r="AO25" s="193">
        <v>114.1669910868</v>
      </c>
      <c r="AP25" s="194">
        <v>113.243164645449</v>
      </c>
      <c r="AQ25" s="185"/>
      <c r="AR25" s="195">
        <v>97.388448990544703</v>
      </c>
      <c r="AS25" s="168"/>
      <c r="AT25" s="169">
        <v>-5.5215910416895104</v>
      </c>
      <c r="AU25" s="163">
        <v>-1.9614549221248501</v>
      </c>
      <c r="AV25" s="163">
        <v>-1.72228405659193</v>
      </c>
      <c r="AW25" s="163">
        <v>-1.48285864399749</v>
      </c>
      <c r="AX25" s="163">
        <v>10.970594582054501</v>
      </c>
      <c r="AY25" s="170">
        <v>0.58260751667482702</v>
      </c>
      <c r="AZ25" s="163"/>
      <c r="BA25" s="171">
        <v>8.5369083199428601</v>
      </c>
      <c r="BB25" s="172">
        <v>9.1843711193884996</v>
      </c>
      <c r="BC25" s="173">
        <v>8.8707705139733406</v>
      </c>
      <c r="BD25" s="163"/>
      <c r="BE25" s="174">
        <v>3.9880198138044598</v>
      </c>
    </row>
    <row r="26" spans="1:57" x14ac:dyDescent="0.25">
      <c r="A26" s="35" t="s">
        <v>45</v>
      </c>
      <c r="B26" s="3" t="str">
        <f t="shared" si="0"/>
        <v>Petersburg/Chester, VA</v>
      </c>
      <c r="C26" s="3"/>
      <c r="D26" s="24" t="s">
        <v>16</v>
      </c>
      <c r="E26" s="27" t="s">
        <v>17</v>
      </c>
      <c r="F26" s="3"/>
      <c r="G26" s="190">
        <v>90.858715085638906</v>
      </c>
      <c r="H26" s="185">
        <v>96.354616873589094</v>
      </c>
      <c r="I26" s="185">
        <v>97.354320799785199</v>
      </c>
      <c r="J26" s="185">
        <v>97.222110165863995</v>
      </c>
      <c r="K26" s="185">
        <v>94.621748389830501</v>
      </c>
      <c r="L26" s="191">
        <v>95.453096997270194</v>
      </c>
      <c r="M26" s="185"/>
      <c r="N26" s="192">
        <v>98.466884668389298</v>
      </c>
      <c r="O26" s="193">
        <v>95.531935165521503</v>
      </c>
      <c r="P26" s="194">
        <v>97.061094345549705</v>
      </c>
      <c r="Q26" s="185"/>
      <c r="R26" s="195">
        <v>95.896026754295605</v>
      </c>
      <c r="S26" s="168"/>
      <c r="T26" s="169">
        <v>-0.64030394014411796</v>
      </c>
      <c r="U26" s="163">
        <v>-0.69134922103506702</v>
      </c>
      <c r="V26" s="163">
        <v>-0.87303288852489003</v>
      </c>
      <c r="W26" s="163">
        <v>-0.53407475116742298</v>
      </c>
      <c r="X26" s="163">
        <v>-3.8187235243228002</v>
      </c>
      <c r="Y26" s="170">
        <v>-1.3300803975281501</v>
      </c>
      <c r="Z26" s="163"/>
      <c r="AA26" s="171">
        <v>-4.1775192324728696</v>
      </c>
      <c r="AB26" s="172">
        <v>-5.40013884541737</v>
      </c>
      <c r="AC26" s="173">
        <v>-4.7304016842128602</v>
      </c>
      <c r="AD26" s="163"/>
      <c r="AE26" s="174">
        <v>-2.3613619718425101</v>
      </c>
      <c r="AF26" s="30"/>
      <c r="AG26" s="190">
        <v>90.130365643605799</v>
      </c>
      <c r="AH26" s="185">
        <v>96.224777289169396</v>
      </c>
      <c r="AI26" s="185">
        <v>97.769910955663605</v>
      </c>
      <c r="AJ26" s="185">
        <v>97.636432344112407</v>
      </c>
      <c r="AK26" s="185">
        <v>97.024683142777405</v>
      </c>
      <c r="AL26" s="191">
        <v>95.972017818166094</v>
      </c>
      <c r="AM26" s="185"/>
      <c r="AN26" s="192">
        <v>102.78287485261301</v>
      </c>
      <c r="AO26" s="193">
        <v>103.05463248529701</v>
      </c>
      <c r="AP26" s="194">
        <v>102.918159179578</v>
      </c>
      <c r="AQ26" s="185"/>
      <c r="AR26" s="195">
        <v>98.078919078835696</v>
      </c>
      <c r="AS26" s="168"/>
      <c r="AT26" s="169">
        <v>0.13396629695165599</v>
      </c>
      <c r="AU26" s="163">
        <v>1.7134719430843</v>
      </c>
      <c r="AV26" s="163">
        <v>1.14184856626501</v>
      </c>
      <c r="AW26" s="163">
        <v>-0.36609348145825799</v>
      </c>
      <c r="AX26" s="163">
        <v>0.48388560413389597</v>
      </c>
      <c r="AY26" s="170">
        <v>0.63071882987305605</v>
      </c>
      <c r="AZ26" s="163"/>
      <c r="BA26" s="171">
        <v>1.57002013456307</v>
      </c>
      <c r="BB26" s="172">
        <v>4.1642240204564098</v>
      </c>
      <c r="BC26" s="173">
        <v>2.82869032957873</v>
      </c>
      <c r="BD26" s="163"/>
      <c r="BE26" s="174">
        <v>1.3550605667223099</v>
      </c>
    </row>
    <row r="27" spans="1:57" x14ac:dyDescent="0.25">
      <c r="A27" s="35" t="s">
        <v>93</v>
      </c>
      <c r="B27" s="3" t="s">
        <v>70</v>
      </c>
      <c r="C27" s="3"/>
      <c r="D27" s="24" t="s">
        <v>16</v>
      </c>
      <c r="E27" s="27" t="s">
        <v>17</v>
      </c>
      <c r="F27" s="3"/>
      <c r="G27" s="190">
        <v>106.295717400784</v>
      </c>
      <c r="H27" s="185">
        <v>115.35060337017499</v>
      </c>
      <c r="I27" s="185">
        <v>113.640051369863</v>
      </c>
      <c r="J27" s="185">
        <v>112.085028690662</v>
      </c>
      <c r="K27" s="185">
        <v>114.864705352315</v>
      </c>
      <c r="L27" s="191">
        <v>112.671510001835</v>
      </c>
      <c r="M27" s="185"/>
      <c r="N27" s="192">
        <v>137.64916212534001</v>
      </c>
      <c r="O27" s="193">
        <v>133.58291188484699</v>
      </c>
      <c r="P27" s="194">
        <v>135.750987923363</v>
      </c>
      <c r="Q27" s="185"/>
      <c r="R27" s="195">
        <v>119.315199958178</v>
      </c>
      <c r="S27" s="168"/>
      <c r="T27" s="169">
        <v>10.597055989357701</v>
      </c>
      <c r="U27" s="163">
        <v>11.9320551987656</v>
      </c>
      <c r="V27" s="163">
        <v>10.536178892066401</v>
      </c>
      <c r="W27" s="163">
        <v>8.7203918693971403</v>
      </c>
      <c r="X27" s="163">
        <v>5.8326659511626398</v>
      </c>
      <c r="Y27" s="170">
        <v>9.2120594053107805</v>
      </c>
      <c r="Z27" s="163"/>
      <c r="AA27" s="171">
        <v>9.6391338502910404</v>
      </c>
      <c r="AB27" s="172">
        <v>4.6037626322518399</v>
      </c>
      <c r="AC27" s="173">
        <v>7.1996062715924101</v>
      </c>
      <c r="AD27" s="163"/>
      <c r="AE27" s="174">
        <v>7.6102669228243496</v>
      </c>
      <c r="AF27" s="30"/>
      <c r="AG27" s="190">
        <v>102.691665377981</v>
      </c>
      <c r="AH27" s="185">
        <v>105.77343751540501</v>
      </c>
      <c r="AI27" s="185">
        <v>103.54816781139699</v>
      </c>
      <c r="AJ27" s="185">
        <v>103.378326637391</v>
      </c>
      <c r="AK27" s="185">
        <v>106.353747424902</v>
      </c>
      <c r="AL27" s="191">
        <v>104.39696110973399</v>
      </c>
      <c r="AM27" s="185"/>
      <c r="AN27" s="192">
        <v>128.53058065049299</v>
      </c>
      <c r="AO27" s="193">
        <v>129.32358007566199</v>
      </c>
      <c r="AP27" s="194">
        <v>128.92371746514601</v>
      </c>
      <c r="AQ27" s="185"/>
      <c r="AR27" s="195">
        <v>112.300726133555</v>
      </c>
      <c r="AS27" s="168"/>
      <c r="AT27" s="169">
        <v>4.9795320722302296</v>
      </c>
      <c r="AU27" s="163">
        <v>4.5642242566627296</v>
      </c>
      <c r="AV27" s="163">
        <v>2.1693732528470502</v>
      </c>
      <c r="AW27" s="163">
        <v>1.4283650120487901</v>
      </c>
      <c r="AX27" s="163">
        <v>0.82644295994198003</v>
      </c>
      <c r="AY27" s="170">
        <v>2.5965720971230799</v>
      </c>
      <c r="AZ27" s="163"/>
      <c r="BA27" s="171">
        <v>3.6643266249639899</v>
      </c>
      <c r="BB27" s="172">
        <v>3.2076813389686101</v>
      </c>
      <c r="BC27" s="173">
        <v>3.4371324214805501</v>
      </c>
      <c r="BD27" s="163"/>
      <c r="BE27" s="174">
        <v>2.9577748027567798</v>
      </c>
    </row>
    <row r="28" spans="1:57" x14ac:dyDescent="0.25">
      <c r="A28" s="35" t="s">
        <v>47</v>
      </c>
      <c r="B28" s="3" t="str">
        <f t="shared" si="0"/>
        <v>Roanoke, VA</v>
      </c>
      <c r="C28" s="3"/>
      <c r="D28" s="24" t="s">
        <v>16</v>
      </c>
      <c r="E28" s="27" t="s">
        <v>17</v>
      </c>
      <c r="F28" s="3"/>
      <c r="G28" s="190">
        <v>100.150861244019</v>
      </c>
      <c r="H28" s="185">
        <v>113.81642295597401</v>
      </c>
      <c r="I28" s="185">
        <v>116.92713623046799</v>
      </c>
      <c r="J28" s="185">
        <v>104.696867965962</v>
      </c>
      <c r="K28" s="185">
        <v>97.672989721886296</v>
      </c>
      <c r="L28" s="191">
        <v>107.41533419528901</v>
      </c>
      <c r="M28" s="185"/>
      <c r="N28" s="192">
        <v>102.11743215031299</v>
      </c>
      <c r="O28" s="193">
        <v>99.614045174537907</v>
      </c>
      <c r="P28" s="194">
        <v>100.95171155378399</v>
      </c>
      <c r="Q28" s="185"/>
      <c r="R28" s="195">
        <v>105.72986078789801</v>
      </c>
      <c r="S28" s="168"/>
      <c r="T28" s="169">
        <v>4.9990111135547002</v>
      </c>
      <c r="U28" s="163">
        <v>3.0423468027829501</v>
      </c>
      <c r="V28" s="163">
        <v>3.65149683831411</v>
      </c>
      <c r="W28" s="163">
        <v>-1.80722772546388</v>
      </c>
      <c r="X28" s="163">
        <v>-12.476555163108801</v>
      </c>
      <c r="Y28" s="170">
        <v>-0.70576994877580501</v>
      </c>
      <c r="Z28" s="163"/>
      <c r="AA28" s="171">
        <v>-21.038546039628599</v>
      </c>
      <c r="AB28" s="172">
        <v>-20.5047217204446</v>
      </c>
      <c r="AC28" s="173">
        <v>-20.715390479614399</v>
      </c>
      <c r="AD28" s="163"/>
      <c r="AE28" s="174">
        <v>-7.8185706366565704</v>
      </c>
      <c r="AF28" s="30"/>
      <c r="AG28" s="190">
        <v>94.779159589176302</v>
      </c>
      <c r="AH28" s="185">
        <v>105.17584124778</v>
      </c>
      <c r="AI28" s="185">
        <v>109.679299210377</v>
      </c>
      <c r="AJ28" s="185">
        <v>107.10301063075801</v>
      </c>
      <c r="AK28" s="185">
        <v>102.782617583988</v>
      </c>
      <c r="AL28" s="191">
        <v>104.446222824008</v>
      </c>
      <c r="AM28" s="185"/>
      <c r="AN28" s="192">
        <v>117.64743703440899</v>
      </c>
      <c r="AO28" s="193">
        <v>118.382775882389</v>
      </c>
      <c r="AP28" s="194">
        <v>118.00628061147199</v>
      </c>
      <c r="AQ28" s="185"/>
      <c r="AR28" s="195">
        <v>108.998811435424</v>
      </c>
      <c r="AS28" s="168"/>
      <c r="AT28" s="169">
        <v>1.2459885173363301</v>
      </c>
      <c r="AU28" s="163">
        <v>1.2264891313022599</v>
      </c>
      <c r="AV28" s="163">
        <v>3.3939114178596599</v>
      </c>
      <c r="AW28" s="163">
        <v>3.5969912055849802</v>
      </c>
      <c r="AX28" s="163">
        <v>-1.0014622046833701</v>
      </c>
      <c r="AY28" s="170">
        <v>1.76637788497921</v>
      </c>
      <c r="AZ28" s="163"/>
      <c r="BA28" s="171">
        <v>1.22729014952013</v>
      </c>
      <c r="BB28" s="172">
        <v>2.7038067464262201</v>
      </c>
      <c r="BC28" s="173">
        <v>1.9524872454687701</v>
      </c>
      <c r="BD28" s="163"/>
      <c r="BE28" s="174">
        <v>2.0116038240079099</v>
      </c>
    </row>
    <row r="29" spans="1:57" x14ac:dyDescent="0.25">
      <c r="A29" s="35" t="s">
        <v>48</v>
      </c>
      <c r="B29" s="3" t="str">
        <f t="shared" si="0"/>
        <v>Charlottesville, VA</v>
      </c>
      <c r="C29" s="3"/>
      <c r="D29" s="24" t="s">
        <v>16</v>
      </c>
      <c r="E29" s="27" t="s">
        <v>17</v>
      </c>
      <c r="F29" s="3"/>
      <c r="G29" s="190">
        <v>163.74794117646999</v>
      </c>
      <c r="H29" s="185">
        <v>154.685626562934</v>
      </c>
      <c r="I29" s="185">
        <v>160.26018277358901</v>
      </c>
      <c r="J29" s="185">
        <v>153.438268236645</v>
      </c>
      <c r="K29" s="185">
        <v>182.84422995532501</v>
      </c>
      <c r="L29" s="191">
        <v>163.613353463214</v>
      </c>
      <c r="M29" s="185"/>
      <c r="N29" s="192">
        <v>243.73948941741199</v>
      </c>
      <c r="O29" s="193">
        <v>234.056314856998</v>
      </c>
      <c r="P29" s="194">
        <v>239.25645418326599</v>
      </c>
      <c r="Q29" s="185"/>
      <c r="R29" s="195">
        <v>187.02192660550401</v>
      </c>
      <c r="S29" s="168"/>
      <c r="T29" s="169">
        <v>10.1385871461022</v>
      </c>
      <c r="U29" s="163">
        <v>0.30747858835457698</v>
      </c>
      <c r="V29" s="163">
        <v>2.9802454591303098</v>
      </c>
      <c r="W29" s="163">
        <v>-5.8153706047046798</v>
      </c>
      <c r="X29" s="163">
        <v>-9.1333847464683906</v>
      </c>
      <c r="Y29" s="170">
        <v>-2.2115278277902601</v>
      </c>
      <c r="Z29" s="163"/>
      <c r="AA29" s="171">
        <v>-15.532950739971399</v>
      </c>
      <c r="AB29" s="172">
        <v>-17.487308926408499</v>
      </c>
      <c r="AC29" s="173">
        <v>-16.384661901039198</v>
      </c>
      <c r="AD29" s="163"/>
      <c r="AE29" s="174">
        <v>-10.015894717700199</v>
      </c>
      <c r="AF29" s="30"/>
      <c r="AG29" s="190">
        <v>149.09215667767799</v>
      </c>
      <c r="AH29" s="185">
        <v>146.140399646188</v>
      </c>
      <c r="AI29" s="185">
        <v>149.54763120057501</v>
      </c>
      <c r="AJ29" s="185">
        <v>147.20724080012201</v>
      </c>
      <c r="AK29" s="185">
        <v>169.01377316975501</v>
      </c>
      <c r="AL29" s="191">
        <v>152.83961391208001</v>
      </c>
      <c r="AM29" s="185"/>
      <c r="AN29" s="192">
        <v>238.76899354623299</v>
      </c>
      <c r="AO29" s="193">
        <v>244.25505095259101</v>
      </c>
      <c r="AP29" s="194">
        <v>241.51826505689701</v>
      </c>
      <c r="AQ29" s="185"/>
      <c r="AR29" s="195">
        <v>184.453214798104</v>
      </c>
      <c r="AS29" s="168"/>
      <c r="AT29" s="169">
        <v>5.7878340848857004</v>
      </c>
      <c r="AU29" s="163">
        <v>2.1184279904162402</v>
      </c>
      <c r="AV29" s="163">
        <v>1.5761326515205101</v>
      </c>
      <c r="AW29" s="163">
        <v>-0.74889922283570398</v>
      </c>
      <c r="AX29" s="163">
        <v>-1.4512203356384501</v>
      </c>
      <c r="AY29" s="170">
        <v>0.86410829249854904</v>
      </c>
      <c r="AZ29" s="163"/>
      <c r="BA29" s="171">
        <v>-1.41364418523966</v>
      </c>
      <c r="BB29" s="172">
        <v>0.50752755790494497</v>
      </c>
      <c r="BC29" s="173">
        <v>-0.44504075483544497</v>
      </c>
      <c r="BD29" s="163"/>
      <c r="BE29" s="174">
        <v>1.3782446205560901</v>
      </c>
    </row>
    <row r="30" spans="1:57" x14ac:dyDescent="0.25">
      <c r="A30" s="21" t="s">
        <v>49</v>
      </c>
      <c r="B30" t="s">
        <v>72</v>
      </c>
      <c r="C30" s="3"/>
      <c r="D30" s="24" t="s">
        <v>16</v>
      </c>
      <c r="E30" s="27" t="s">
        <v>17</v>
      </c>
      <c r="F30" s="3"/>
      <c r="G30" s="190">
        <v>154.58866268656701</v>
      </c>
      <c r="H30" s="185">
        <v>109.51832439678201</v>
      </c>
      <c r="I30" s="185">
        <v>109.527292016806</v>
      </c>
      <c r="J30" s="185">
        <v>111.344791884542</v>
      </c>
      <c r="K30" s="185">
        <v>108.67784389140201</v>
      </c>
      <c r="L30" s="191">
        <v>119.386986616656</v>
      </c>
      <c r="M30" s="185"/>
      <c r="N30" s="192">
        <v>116.636502057613</v>
      </c>
      <c r="O30" s="193">
        <v>113.586279728199</v>
      </c>
      <c r="P30" s="194">
        <v>115.273817353908</v>
      </c>
      <c r="Q30" s="185"/>
      <c r="R30" s="195">
        <v>118.350302218821</v>
      </c>
      <c r="S30" s="168"/>
      <c r="T30" s="169">
        <v>71.676784969960394</v>
      </c>
      <c r="U30" s="163">
        <v>8.3944953338107293</v>
      </c>
      <c r="V30" s="163">
        <v>2.5945851711585002</v>
      </c>
      <c r="W30" s="163">
        <v>2.4820247539015501</v>
      </c>
      <c r="X30" s="163">
        <v>3.3816725374368102</v>
      </c>
      <c r="Y30" s="170">
        <v>15.522884950769001</v>
      </c>
      <c r="Z30" s="163"/>
      <c r="AA30" s="171">
        <v>8.6790015056014695</v>
      </c>
      <c r="AB30" s="172">
        <v>2.8827696784731902</v>
      </c>
      <c r="AC30" s="173">
        <v>5.9128583214621697</v>
      </c>
      <c r="AD30" s="163"/>
      <c r="AE30" s="174">
        <v>12.804226548728501</v>
      </c>
      <c r="AF30" s="30"/>
      <c r="AG30" s="190">
        <v>117.504418990491</v>
      </c>
      <c r="AH30" s="185">
        <v>108.00202130657701</v>
      </c>
      <c r="AI30" s="185">
        <v>111.01184979283499</v>
      </c>
      <c r="AJ30" s="185">
        <v>112.37653619638201</v>
      </c>
      <c r="AK30" s="185">
        <v>114.734210221895</v>
      </c>
      <c r="AL30" s="191">
        <v>112.614379162807</v>
      </c>
      <c r="AM30" s="185"/>
      <c r="AN30" s="192">
        <v>138.814462331903</v>
      </c>
      <c r="AO30" s="193">
        <v>143.58444692737399</v>
      </c>
      <c r="AP30" s="194">
        <v>141.137112298142</v>
      </c>
      <c r="AQ30" s="185"/>
      <c r="AR30" s="195">
        <v>121.41063422335</v>
      </c>
      <c r="AS30" s="168"/>
      <c r="AT30" s="169">
        <v>29.352998509704602</v>
      </c>
      <c r="AU30" s="163">
        <v>7.4656440906678796</v>
      </c>
      <c r="AV30" s="163">
        <v>7.9479560552181399</v>
      </c>
      <c r="AW30" s="163">
        <v>8.1240570542827903</v>
      </c>
      <c r="AX30" s="163">
        <v>12.400705563021001</v>
      </c>
      <c r="AY30" s="170">
        <v>11.8634957839084</v>
      </c>
      <c r="AZ30" s="163"/>
      <c r="BA30" s="171">
        <v>26.522286343134301</v>
      </c>
      <c r="BB30" s="172">
        <v>31.011086287779001</v>
      </c>
      <c r="BC30" s="173">
        <v>28.706696921178199</v>
      </c>
      <c r="BD30" s="163"/>
      <c r="BE30" s="174">
        <v>17.397967845638401</v>
      </c>
    </row>
    <row r="31" spans="1:57" x14ac:dyDescent="0.25">
      <c r="A31" s="21" t="s">
        <v>50</v>
      </c>
      <c r="B31" s="3" t="str">
        <f t="shared" si="0"/>
        <v>Staunton &amp; Harrisonburg, VA</v>
      </c>
      <c r="C31" s="3"/>
      <c r="D31" s="24" t="s">
        <v>16</v>
      </c>
      <c r="E31" s="27" t="s">
        <v>17</v>
      </c>
      <c r="F31" s="3"/>
      <c r="G31" s="190">
        <v>96.855365256903099</v>
      </c>
      <c r="H31" s="185">
        <v>99.684043515117196</v>
      </c>
      <c r="I31" s="185">
        <v>101.738600052042</v>
      </c>
      <c r="J31" s="185">
        <v>100.818277547031</v>
      </c>
      <c r="K31" s="185">
        <v>105.001914167276</v>
      </c>
      <c r="L31" s="191">
        <v>101.108018115745</v>
      </c>
      <c r="M31" s="185"/>
      <c r="N31" s="192">
        <v>118.91193267944701</v>
      </c>
      <c r="O31" s="193">
        <v>116.259197598253</v>
      </c>
      <c r="P31" s="194">
        <v>117.719341104294</v>
      </c>
      <c r="Q31" s="185"/>
      <c r="R31" s="195">
        <v>106.200066197765</v>
      </c>
      <c r="S31" s="168"/>
      <c r="T31" s="169">
        <v>1.78028447397992</v>
      </c>
      <c r="U31" s="163">
        <v>4.9015635509981603</v>
      </c>
      <c r="V31" s="163">
        <v>6.5195012313512404</v>
      </c>
      <c r="W31" s="163">
        <v>3.67739990749434</v>
      </c>
      <c r="X31" s="163">
        <v>1.8229482790213201</v>
      </c>
      <c r="Y31" s="170">
        <v>3.6375992333985798</v>
      </c>
      <c r="Z31" s="163"/>
      <c r="AA31" s="171">
        <v>-5.28197540083415</v>
      </c>
      <c r="AB31" s="172">
        <v>-6.3246935081199203</v>
      </c>
      <c r="AC31" s="173">
        <v>-5.6973477918120397</v>
      </c>
      <c r="AD31" s="163"/>
      <c r="AE31" s="174">
        <v>-1.4776894389869799</v>
      </c>
      <c r="AF31" s="30"/>
      <c r="AG31" s="190">
        <v>92.864909542743504</v>
      </c>
      <c r="AH31" s="185">
        <v>95.394301127214106</v>
      </c>
      <c r="AI31" s="185">
        <v>97.006715825722395</v>
      </c>
      <c r="AJ31" s="185">
        <v>97.434762765803498</v>
      </c>
      <c r="AK31" s="185">
        <v>103.359132256956</v>
      </c>
      <c r="AL31" s="191">
        <v>97.577961662436294</v>
      </c>
      <c r="AM31" s="185"/>
      <c r="AN31" s="192">
        <v>117.811823529411</v>
      </c>
      <c r="AO31" s="193">
        <v>116.932007177485</v>
      </c>
      <c r="AP31" s="194">
        <v>117.380163716677</v>
      </c>
      <c r="AQ31" s="185"/>
      <c r="AR31" s="195">
        <v>104.214708878582</v>
      </c>
      <c r="AS31" s="168"/>
      <c r="AT31" s="169">
        <v>-3.5952116367951499</v>
      </c>
      <c r="AU31" s="163">
        <v>-1.6238178330147499</v>
      </c>
      <c r="AV31" s="163">
        <v>-1.06758762699881</v>
      </c>
      <c r="AW31" s="163">
        <v>-1.9336924516904801</v>
      </c>
      <c r="AX31" s="163">
        <v>-2.3356688590710499</v>
      </c>
      <c r="AY31" s="170">
        <v>-2.1185937712182401</v>
      </c>
      <c r="AZ31" s="163"/>
      <c r="BA31" s="171">
        <v>-1.8650636178787601</v>
      </c>
      <c r="BB31" s="172">
        <v>-0.57700109106355002</v>
      </c>
      <c r="BC31" s="173">
        <v>-1.2463815882559</v>
      </c>
      <c r="BD31" s="163"/>
      <c r="BE31" s="174">
        <v>-1.84507742975377</v>
      </c>
    </row>
    <row r="32" spans="1:57" x14ac:dyDescent="0.25">
      <c r="A32" s="21" t="s">
        <v>51</v>
      </c>
      <c r="B32" s="3" t="str">
        <f t="shared" si="0"/>
        <v>Blacksburg &amp; Wytheville, VA</v>
      </c>
      <c r="C32" s="3"/>
      <c r="D32" s="24" t="s">
        <v>16</v>
      </c>
      <c r="E32" s="27" t="s">
        <v>17</v>
      </c>
      <c r="F32" s="3"/>
      <c r="G32" s="190">
        <v>106.962343859649</v>
      </c>
      <c r="H32" s="185">
        <v>104.309867857142</v>
      </c>
      <c r="I32" s="185">
        <v>111.17595065789401</v>
      </c>
      <c r="J32" s="185">
        <v>109.518057304785</v>
      </c>
      <c r="K32" s="185">
        <v>114.849404799002</v>
      </c>
      <c r="L32" s="191">
        <v>109.536735655058</v>
      </c>
      <c r="M32" s="185"/>
      <c r="N32" s="192">
        <v>131.76191539365399</v>
      </c>
      <c r="O32" s="193">
        <v>125.07754404145</v>
      </c>
      <c r="P32" s="194">
        <v>128.689799968248</v>
      </c>
      <c r="Q32" s="185"/>
      <c r="R32" s="195">
        <v>115.181217366894</v>
      </c>
      <c r="S32" s="168"/>
      <c r="T32" s="169">
        <v>10.132347805578901</v>
      </c>
      <c r="U32" s="163">
        <v>5.1995777601726498</v>
      </c>
      <c r="V32" s="163">
        <v>12.515428158733</v>
      </c>
      <c r="W32" s="163">
        <v>9.6989702653953405</v>
      </c>
      <c r="X32" s="163">
        <v>6.4247009870673599</v>
      </c>
      <c r="Y32" s="170">
        <v>8.7467390320378406</v>
      </c>
      <c r="Z32" s="163"/>
      <c r="AA32" s="171">
        <v>-0.41343309067949102</v>
      </c>
      <c r="AB32" s="172">
        <v>-8.6093558279794706</v>
      </c>
      <c r="AC32" s="173">
        <v>-4.4093812837572699</v>
      </c>
      <c r="AD32" s="163"/>
      <c r="AE32" s="174">
        <v>2.6772958509798102</v>
      </c>
      <c r="AF32" s="30"/>
      <c r="AG32" s="190">
        <v>97.687839506172807</v>
      </c>
      <c r="AH32" s="185">
        <v>96.884827651336195</v>
      </c>
      <c r="AI32" s="185">
        <v>101.57129396325401</v>
      </c>
      <c r="AJ32" s="185">
        <v>103.005333726117</v>
      </c>
      <c r="AK32" s="185">
        <v>108.70316320807601</v>
      </c>
      <c r="AL32" s="191">
        <v>101.89209800401601</v>
      </c>
      <c r="AM32" s="185"/>
      <c r="AN32" s="192">
        <v>156.969510289634</v>
      </c>
      <c r="AO32" s="193">
        <v>159.28913631565001</v>
      </c>
      <c r="AP32" s="194">
        <v>158.107253074433</v>
      </c>
      <c r="AQ32" s="185"/>
      <c r="AR32" s="195">
        <v>121.820832578043</v>
      </c>
      <c r="AS32" s="168"/>
      <c r="AT32" s="169">
        <v>0.48659309389418098</v>
      </c>
      <c r="AU32" s="163">
        <v>-2.3334408811173701</v>
      </c>
      <c r="AV32" s="163">
        <v>2.69787876516668</v>
      </c>
      <c r="AW32" s="163">
        <v>2.1929026951797499</v>
      </c>
      <c r="AX32" s="163">
        <v>3.1265836720208702</v>
      </c>
      <c r="AY32" s="170">
        <v>1.36469085951505</v>
      </c>
      <c r="AZ32" s="163"/>
      <c r="BA32" s="171">
        <v>5.2118554613063699</v>
      </c>
      <c r="BB32" s="172">
        <v>4.4096781325710204</v>
      </c>
      <c r="BC32" s="173">
        <v>4.8109882750316801</v>
      </c>
      <c r="BD32" s="163"/>
      <c r="BE32" s="174">
        <v>3.3368000185737601</v>
      </c>
    </row>
    <row r="33" spans="1:64" x14ac:dyDescent="0.25">
      <c r="A33" s="21" t="s">
        <v>52</v>
      </c>
      <c r="B33" s="3" t="str">
        <f t="shared" si="0"/>
        <v>Lynchburg, VA</v>
      </c>
      <c r="C33" s="3"/>
      <c r="D33" s="24" t="s">
        <v>16</v>
      </c>
      <c r="E33" s="27" t="s">
        <v>17</v>
      </c>
      <c r="F33" s="3"/>
      <c r="G33" s="190">
        <v>104.46386713286699</v>
      </c>
      <c r="H33" s="185">
        <v>109.52095262096699</v>
      </c>
      <c r="I33" s="185">
        <v>111.912446249402</v>
      </c>
      <c r="J33" s="185">
        <v>105.940154479917</v>
      </c>
      <c r="K33" s="185">
        <v>106.08833052276501</v>
      </c>
      <c r="L33" s="191">
        <v>107.864387732986</v>
      </c>
      <c r="M33" s="185"/>
      <c r="N33" s="192">
        <v>123.07359681697601</v>
      </c>
      <c r="O33" s="193">
        <v>119.080426512968</v>
      </c>
      <c r="P33" s="194">
        <v>121.159743093922</v>
      </c>
      <c r="Q33" s="185"/>
      <c r="R33" s="195">
        <v>111.61043275217899</v>
      </c>
      <c r="S33" s="168"/>
      <c r="T33" s="169">
        <v>7.5941160064236399</v>
      </c>
      <c r="U33" s="163">
        <v>2.9147971783919999</v>
      </c>
      <c r="V33" s="163">
        <v>2.7611032976689698</v>
      </c>
      <c r="W33" s="163">
        <v>-1.7661252374021701</v>
      </c>
      <c r="X33" s="163">
        <v>-4.0468723823195996</v>
      </c>
      <c r="Y33" s="170">
        <v>0.91451338493784196</v>
      </c>
      <c r="Z33" s="163"/>
      <c r="AA33" s="171">
        <v>-6.8004441789405696</v>
      </c>
      <c r="AB33" s="172">
        <v>-12.9820793793922</v>
      </c>
      <c r="AC33" s="173">
        <v>-9.8781685769316994</v>
      </c>
      <c r="AD33" s="163"/>
      <c r="AE33" s="174">
        <v>-3.2427793203365201</v>
      </c>
      <c r="AF33" s="30"/>
      <c r="AG33" s="190">
        <v>99.734566973511093</v>
      </c>
      <c r="AH33" s="185">
        <v>108.727062664999</v>
      </c>
      <c r="AI33" s="185">
        <v>107.784833563622</v>
      </c>
      <c r="AJ33" s="185">
        <v>106.628916773367</v>
      </c>
      <c r="AK33" s="185">
        <v>116.097660960654</v>
      </c>
      <c r="AL33" s="191">
        <v>108.33785985215501</v>
      </c>
      <c r="AM33" s="185"/>
      <c r="AN33" s="192">
        <v>135.65294749275199</v>
      </c>
      <c r="AO33" s="193">
        <v>130.53082528324299</v>
      </c>
      <c r="AP33" s="194">
        <v>133.226176404113</v>
      </c>
      <c r="AQ33" s="185"/>
      <c r="AR33" s="195">
        <v>116.522512031514</v>
      </c>
      <c r="AS33" s="168"/>
      <c r="AT33" s="169">
        <v>4.0292016501620198</v>
      </c>
      <c r="AU33" s="163">
        <v>6.4804465514089502</v>
      </c>
      <c r="AV33" s="163">
        <v>1.8339040129853399</v>
      </c>
      <c r="AW33" s="163">
        <v>0.31887531074317998</v>
      </c>
      <c r="AX33" s="163">
        <v>1.8272549136917</v>
      </c>
      <c r="AY33" s="170">
        <v>2.5826549473133702</v>
      </c>
      <c r="AZ33" s="163"/>
      <c r="BA33" s="171">
        <v>1.91431230804752</v>
      </c>
      <c r="BB33" s="172">
        <v>0.476426890908767</v>
      </c>
      <c r="BC33" s="173">
        <v>1.24093317232016</v>
      </c>
      <c r="BD33" s="163"/>
      <c r="BE33" s="174">
        <v>2.5676123063190901</v>
      </c>
    </row>
    <row r="34" spans="1:64" x14ac:dyDescent="0.25">
      <c r="A34" s="21" t="s">
        <v>73</v>
      </c>
      <c r="B34" s="3" t="str">
        <f t="shared" si="0"/>
        <v>Central Virginia</v>
      </c>
      <c r="C34" s="3"/>
      <c r="D34" s="24" t="s">
        <v>16</v>
      </c>
      <c r="E34" s="27" t="s">
        <v>17</v>
      </c>
      <c r="F34" s="3"/>
      <c r="G34" s="190">
        <v>113.121222049778</v>
      </c>
      <c r="H34" s="185">
        <v>117.926398351648</v>
      </c>
      <c r="I34" s="185">
        <v>123.314439910052</v>
      </c>
      <c r="J34" s="185">
        <v>119.774721265129</v>
      </c>
      <c r="K34" s="185">
        <v>122.23387701760799</v>
      </c>
      <c r="L34" s="191">
        <v>119.612356240192</v>
      </c>
      <c r="M34" s="185"/>
      <c r="N34" s="192">
        <v>140.53425491135599</v>
      </c>
      <c r="O34" s="193">
        <v>133.46659645178599</v>
      </c>
      <c r="P34" s="194">
        <v>137.20357731816199</v>
      </c>
      <c r="Q34" s="185"/>
      <c r="R34" s="195">
        <v>124.666623763359</v>
      </c>
      <c r="S34" s="168"/>
      <c r="T34" s="169">
        <v>4.0716134519101397</v>
      </c>
      <c r="U34" s="163">
        <v>1.34989736823582</v>
      </c>
      <c r="V34" s="163">
        <v>2.65892170194922</v>
      </c>
      <c r="W34" s="163">
        <v>-1.86318222943606</v>
      </c>
      <c r="X34" s="163">
        <v>-6.18413817585198</v>
      </c>
      <c r="Y34" s="170">
        <v>-0.527111123278728</v>
      </c>
      <c r="Z34" s="163"/>
      <c r="AA34" s="171">
        <v>-10.2339052308324</v>
      </c>
      <c r="AB34" s="172">
        <v>-13.482850108128099</v>
      </c>
      <c r="AC34" s="173">
        <v>-11.717671185953</v>
      </c>
      <c r="AD34" s="163"/>
      <c r="AE34" s="174">
        <v>-5.2014855290506299</v>
      </c>
      <c r="AF34" s="30"/>
      <c r="AG34" s="190">
        <v>108.381347106665</v>
      </c>
      <c r="AH34" s="185">
        <v>114.918382136814</v>
      </c>
      <c r="AI34" s="185">
        <v>118.212535158891</v>
      </c>
      <c r="AJ34" s="185">
        <v>117.526891749265</v>
      </c>
      <c r="AK34" s="185">
        <v>124.634697671815</v>
      </c>
      <c r="AL34" s="191">
        <v>117.27753173116</v>
      </c>
      <c r="AM34" s="185"/>
      <c r="AN34" s="192">
        <v>148.83124009547399</v>
      </c>
      <c r="AO34" s="193">
        <v>150.068471756207</v>
      </c>
      <c r="AP34" s="194">
        <v>149.44713904636501</v>
      </c>
      <c r="AQ34" s="185"/>
      <c r="AR34" s="195">
        <v>127.94335945885599</v>
      </c>
      <c r="AS34" s="168"/>
      <c r="AT34" s="169">
        <v>0.77333566399139897</v>
      </c>
      <c r="AU34" s="163">
        <v>2.5725054516136101</v>
      </c>
      <c r="AV34" s="163">
        <v>1.58493859187062</v>
      </c>
      <c r="AW34" s="163">
        <v>0.36528060886799901</v>
      </c>
      <c r="AX34" s="163">
        <v>1.8103047385540501</v>
      </c>
      <c r="AY34" s="170">
        <v>1.4448404928218599</v>
      </c>
      <c r="AZ34" s="163"/>
      <c r="BA34" s="171">
        <v>2.3843096051892299</v>
      </c>
      <c r="BB34" s="172">
        <v>4.0389790060901296</v>
      </c>
      <c r="BC34" s="173">
        <v>3.2016372238595499</v>
      </c>
      <c r="BD34" s="163"/>
      <c r="BE34" s="174">
        <v>2.2879537964724901</v>
      </c>
    </row>
    <row r="35" spans="1:64" x14ac:dyDescent="0.25">
      <c r="A35" s="21" t="s">
        <v>74</v>
      </c>
      <c r="B35" s="3" t="str">
        <f t="shared" si="0"/>
        <v>Chesapeake Bay</v>
      </c>
      <c r="C35" s="3"/>
      <c r="D35" s="24" t="s">
        <v>16</v>
      </c>
      <c r="E35" s="27" t="s">
        <v>17</v>
      </c>
      <c r="F35" s="3"/>
      <c r="G35" s="190">
        <v>108.992292899408</v>
      </c>
      <c r="H35" s="185">
        <v>110.949752941176</v>
      </c>
      <c r="I35" s="185">
        <v>110.97441483198099</v>
      </c>
      <c r="J35" s="185">
        <v>112.586146458583</v>
      </c>
      <c r="K35" s="185">
        <v>117.576133333333</v>
      </c>
      <c r="L35" s="191">
        <v>112.216354481369</v>
      </c>
      <c r="M35" s="185"/>
      <c r="N35" s="192">
        <v>141.75413043478201</v>
      </c>
      <c r="O35" s="193">
        <v>136.97229885057399</v>
      </c>
      <c r="P35" s="194">
        <v>139.43</v>
      </c>
      <c r="Q35" s="185"/>
      <c r="R35" s="195">
        <v>119.427668393782</v>
      </c>
      <c r="S35" s="168"/>
      <c r="T35" s="169">
        <v>8.0048429754440793</v>
      </c>
      <c r="U35" s="163">
        <v>3.0211298227927101</v>
      </c>
      <c r="V35" s="163">
        <v>5.9488127248272198</v>
      </c>
      <c r="W35" s="163">
        <v>8.7506648572491397</v>
      </c>
      <c r="X35" s="163">
        <v>7.6378294566056697</v>
      </c>
      <c r="Y35" s="170">
        <v>6.4267166786535599</v>
      </c>
      <c r="Z35" s="163"/>
      <c r="AA35" s="171">
        <v>7.6019605361067697</v>
      </c>
      <c r="AB35" s="172">
        <v>4.3174574272610799</v>
      </c>
      <c r="AC35" s="173">
        <v>6.0156776929754203</v>
      </c>
      <c r="AD35" s="163"/>
      <c r="AE35" s="174">
        <v>5.2941319330478196</v>
      </c>
      <c r="AF35" s="30"/>
      <c r="AG35" s="190">
        <v>101.87208385744201</v>
      </c>
      <c r="AH35" s="185">
        <v>103.507947438456</v>
      </c>
      <c r="AI35" s="185">
        <v>105.53457417157</v>
      </c>
      <c r="AJ35" s="185">
        <v>105.220840524129</v>
      </c>
      <c r="AK35" s="185">
        <v>105.94415969316501</v>
      </c>
      <c r="AL35" s="191">
        <v>104.533406991858</v>
      </c>
      <c r="AM35" s="185"/>
      <c r="AN35" s="192">
        <v>129.86801498127301</v>
      </c>
      <c r="AO35" s="193">
        <v>130.46138967136099</v>
      </c>
      <c r="AP35" s="194">
        <v>130.16428504453799</v>
      </c>
      <c r="AQ35" s="185"/>
      <c r="AR35" s="195">
        <v>112.337555671869</v>
      </c>
      <c r="AS35" s="168"/>
      <c r="AT35" s="169">
        <v>3.2010584831142399</v>
      </c>
      <c r="AU35" s="163">
        <v>1.1529212379398199</v>
      </c>
      <c r="AV35" s="163">
        <v>3.1134603204221198</v>
      </c>
      <c r="AW35" s="163">
        <v>4.9465799189450701</v>
      </c>
      <c r="AX35" s="163">
        <v>-2.87519938561607</v>
      </c>
      <c r="AY35" s="170">
        <v>1.73771630955432</v>
      </c>
      <c r="AZ35" s="163"/>
      <c r="BA35" s="171">
        <v>1.67080925761918</v>
      </c>
      <c r="BB35" s="172">
        <v>1.3276702662658799</v>
      </c>
      <c r="BC35" s="173">
        <v>1.5014808408436</v>
      </c>
      <c r="BD35" s="163"/>
      <c r="BE35" s="174">
        <v>1.5736060776221099</v>
      </c>
    </row>
    <row r="36" spans="1:64" x14ac:dyDescent="0.25">
      <c r="A36" s="21" t="s">
        <v>75</v>
      </c>
      <c r="B36" s="3" t="str">
        <f t="shared" si="0"/>
        <v>Coastal Virginia - Eastern Shore</v>
      </c>
      <c r="C36" s="3"/>
      <c r="D36" s="24" t="s">
        <v>16</v>
      </c>
      <c r="E36" s="27" t="s">
        <v>17</v>
      </c>
      <c r="F36" s="3"/>
      <c r="G36" s="190">
        <v>105.04985714285699</v>
      </c>
      <c r="H36" s="185">
        <v>107.24021118012401</v>
      </c>
      <c r="I36" s="185">
        <v>107.335053254437</v>
      </c>
      <c r="J36" s="185">
        <v>108.517905882352</v>
      </c>
      <c r="K36" s="185">
        <v>111.95976109215</v>
      </c>
      <c r="L36" s="191">
        <v>108.221688700424</v>
      </c>
      <c r="M36" s="185"/>
      <c r="N36" s="192">
        <v>127.85184074457</v>
      </c>
      <c r="O36" s="193">
        <v>125.793868974042</v>
      </c>
      <c r="P36" s="194">
        <v>126.91439752252199</v>
      </c>
      <c r="Q36" s="185"/>
      <c r="R36" s="195">
        <v>113.960366464995</v>
      </c>
      <c r="S36" s="168"/>
      <c r="T36" s="169">
        <v>9.4458645704192197</v>
      </c>
      <c r="U36" s="163">
        <v>7.48451255338703</v>
      </c>
      <c r="V36" s="163">
        <v>6.0388673008975902</v>
      </c>
      <c r="W36" s="163">
        <v>5.8854583182721703</v>
      </c>
      <c r="X36" s="163">
        <v>9.1269611095703702</v>
      </c>
      <c r="Y36" s="170">
        <v>7.43927811654686</v>
      </c>
      <c r="Z36" s="163"/>
      <c r="AA36" s="171">
        <v>2.0148948614387998</v>
      </c>
      <c r="AB36" s="172">
        <v>1.8589099310891299</v>
      </c>
      <c r="AC36" s="173">
        <v>2.00701952042626</v>
      </c>
      <c r="AD36" s="163"/>
      <c r="AE36" s="174">
        <v>4.7677769643192303</v>
      </c>
      <c r="AF36" s="30"/>
      <c r="AG36" s="190">
        <v>99.754956937798994</v>
      </c>
      <c r="AH36" s="185">
        <v>101.01770411984999</v>
      </c>
      <c r="AI36" s="185">
        <v>102.162794218857</v>
      </c>
      <c r="AJ36" s="185">
        <v>103.445872641509</v>
      </c>
      <c r="AK36" s="185">
        <v>104.00610515392501</v>
      </c>
      <c r="AL36" s="191">
        <v>102.24023733826201</v>
      </c>
      <c r="AM36" s="185"/>
      <c r="AN36" s="192">
        <v>121.81919735327899</v>
      </c>
      <c r="AO36" s="193">
        <v>123.60304242424201</v>
      </c>
      <c r="AP36" s="194">
        <v>122.687953069657</v>
      </c>
      <c r="AQ36" s="185"/>
      <c r="AR36" s="195">
        <v>109.06520762524001</v>
      </c>
      <c r="AS36" s="168"/>
      <c r="AT36" s="169">
        <v>-2.1177212676203001</v>
      </c>
      <c r="AU36" s="163">
        <v>-2.6721193011470099</v>
      </c>
      <c r="AV36" s="163">
        <v>-1.38844888301625</v>
      </c>
      <c r="AW36" s="163">
        <v>-1.1927505133770999</v>
      </c>
      <c r="AX36" s="163">
        <v>-1.2979504448161501</v>
      </c>
      <c r="AY36" s="170">
        <v>-1.6757277486347899</v>
      </c>
      <c r="AZ36" s="163"/>
      <c r="BA36" s="171">
        <v>-1.5107869288043401</v>
      </c>
      <c r="BB36" s="172">
        <v>-0.87142872881474798</v>
      </c>
      <c r="BC36" s="173">
        <v>-1.20366044665424</v>
      </c>
      <c r="BD36" s="163"/>
      <c r="BE36" s="174">
        <v>-1.39890117920686</v>
      </c>
    </row>
    <row r="37" spans="1:64" x14ac:dyDescent="0.25">
      <c r="A37" s="21" t="s">
        <v>76</v>
      </c>
      <c r="B37" s="3" t="str">
        <f t="shared" si="0"/>
        <v>Coastal Virginia - Hampton Roads</v>
      </c>
      <c r="C37" s="3"/>
      <c r="D37" s="24" t="s">
        <v>16</v>
      </c>
      <c r="E37" s="27" t="s">
        <v>17</v>
      </c>
      <c r="F37" s="3"/>
      <c r="G37" s="190">
        <v>116.177536470378</v>
      </c>
      <c r="H37" s="185">
        <v>122.88416255783901</v>
      </c>
      <c r="I37" s="185">
        <v>126.649975965915</v>
      </c>
      <c r="J37" s="185">
        <v>129.867193116495</v>
      </c>
      <c r="K37" s="185">
        <v>129.303227341964</v>
      </c>
      <c r="L37" s="191">
        <v>125.291733393819</v>
      </c>
      <c r="M37" s="185"/>
      <c r="N37" s="192">
        <v>146.28037849286</v>
      </c>
      <c r="O37" s="193">
        <v>140.91713044797601</v>
      </c>
      <c r="P37" s="194">
        <v>143.73906051728099</v>
      </c>
      <c r="Q37" s="185"/>
      <c r="R37" s="195">
        <v>130.81885833683299</v>
      </c>
      <c r="S37" s="168"/>
      <c r="T37" s="169">
        <v>7.6309817616893199</v>
      </c>
      <c r="U37" s="163">
        <v>12.0767819844732</v>
      </c>
      <c r="V37" s="163">
        <v>11.257577771684501</v>
      </c>
      <c r="W37" s="163">
        <v>11.6064662589362</v>
      </c>
      <c r="X37" s="163">
        <v>3.5676630319635598</v>
      </c>
      <c r="Y37" s="170">
        <v>8.9263361169271498</v>
      </c>
      <c r="Z37" s="163"/>
      <c r="AA37" s="171">
        <v>-3.7149022386851702</v>
      </c>
      <c r="AB37" s="172">
        <v>-8.7429062353191807</v>
      </c>
      <c r="AC37" s="173">
        <v>-6.1691927229847803</v>
      </c>
      <c r="AD37" s="163"/>
      <c r="AE37" s="174">
        <v>2.1833292877305199</v>
      </c>
      <c r="AF37" s="30"/>
      <c r="AG37" s="190">
        <v>105.771519585544</v>
      </c>
      <c r="AH37" s="185">
        <v>109.802257112064</v>
      </c>
      <c r="AI37" s="185">
        <v>113.32939149878599</v>
      </c>
      <c r="AJ37" s="185">
        <v>114.438753347464</v>
      </c>
      <c r="AK37" s="185">
        <v>116.392188433097</v>
      </c>
      <c r="AL37" s="191">
        <v>112.241725877489</v>
      </c>
      <c r="AM37" s="185"/>
      <c r="AN37" s="192">
        <v>139.25324672392301</v>
      </c>
      <c r="AO37" s="193">
        <v>141.30304747306701</v>
      </c>
      <c r="AP37" s="194">
        <v>140.27958248962599</v>
      </c>
      <c r="AQ37" s="185"/>
      <c r="AR37" s="195">
        <v>121.617000926458</v>
      </c>
      <c r="AS37" s="168"/>
      <c r="AT37" s="169">
        <v>-1.4509480858367301</v>
      </c>
      <c r="AU37" s="163">
        <v>-1.3017645968796101</v>
      </c>
      <c r="AV37" s="163">
        <v>-0.79185243578833198</v>
      </c>
      <c r="AW37" s="163">
        <v>-0.21124804358628099</v>
      </c>
      <c r="AX37" s="163">
        <v>-3.0327467276718001</v>
      </c>
      <c r="AY37" s="170">
        <v>-1.4115114745278901</v>
      </c>
      <c r="AZ37" s="163"/>
      <c r="BA37" s="171">
        <v>-3.1600615267777101</v>
      </c>
      <c r="BB37" s="172">
        <v>-2.8152188698099998</v>
      </c>
      <c r="BC37" s="173">
        <v>-2.9875462669994599</v>
      </c>
      <c r="BD37" s="163"/>
      <c r="BE37" s="174">
        <v>-2.0823044574173801</v>
      </c>
    </row>
    <row r="38" spans="1:64" x14ac:dyDescent="0.25">
      <c r="A38" s="20" t="s">
        <v>77</v>
      </c>
      <c r="B38" s="3" t="str">
        <f t="shared" si="0"/>
        <v>Northern Virginia</v>
      </c>
      <c r="C38" s="3"/>
      <c r="D38" s="24" t="s">
        <v>16</v>
      </c>
      <c r="E38" s="27" t="s">
        <v>17</v>
      </c>
      <c r="F38" s="3"/>
      <c r="G38" s="190">
        <v>133.19825078847899</v>
      </c>
      <c r="H38" s="185">
        <v>151.91440022015499</v>
      </c>
      <c r="I38" s="185">
        <v>158.648141807337</v>
      </c>
      <c r="J38" s="185">
        <v>154.472591766487</v>
      </c>
      <c r="K38" s="185">
        <v>135.62481196528501</v>
      </c>
      <c r="L38" s="191">
        <v>147.651880570987</v>
      </c>
      <c r="M38" s="185"/>
      <c r="N38" s="192">
        <v>128.577813148378</v>
      </c>
      <c r="O38" s="193">
        <v>126.11284195188399</v>
      </c>
      <c r="P38" s="194">
        <v>127.373004970148</v>
      </c>
      <c r="Q38" s="185"/>
      <c r="R38" s="195">
        <v>141.974810486351</v>
      </c>
      <c r="S38" s="168"/>
      <c r="T38" s="169">
        <v>-12.030976684403299</v>
      </c>
      <c r="U38" s="163">
        <v>-15.6293292354898</v>
      </c>
      <c r="V38" s="163">
        <v>-18.4115417734319</v>
      </c>
      <c r="W38" s="163">
        <v>-19.672020553909501</v>
      </c>
      <c r="X38" s="163">
        <v>-19.769071052648201</v>
      </c>
      <c r="Y38" s="170">
        <v>-17.722884836992101</v>
      </c>
      <c r="Z38" s="163"/>
      <c r="AA38" s="171">
        <v>-11.075987786633799</v>
      </c>
      <c r="AB38" s="172">
        <v>-11.4130487840727</v>
      </c>
      <c r="AC38" s="173">
        <v>-11.2230872539503</v>
      </c>
      <c r="AD38" s="163"/>
      <c r="AE38" s="174">
        <v>-16.189798720905198</v>
      </c>
      <c r="AF38" s="30"/>
      <c r="AG38" s="190">
        <v>143.44932350299001</v>
      </c>
      <c r="AH38" s="185">
        <v>169.31202600579999</v>
      </c>
      <c r="AI38" s="185">
        <v>179.86702168695001</v>
      </c>
      <c r="AJ38" s="185">
        <v>173.24260863431101</v>
      </c>
      <c r="AK38" s="185">
        <v>152.66811888430999</v>
      </c>
      <c r="AL38" s="191">
        <v>164.94423301298301</v>
      </c>
      <c r="AM38" s="185"/>
      <c r="AN38" s="192">
        <v>140.82652568824301</v>
      </c>
      <c r="AO38" s="193">
        <v>141.56955497836501</v>
      </c>
      <c r="AP38" s="194">
        <v>141.203474283378</v>
      </c>
      <c r="AQ38" s="185"/>
      <c r="AR38" s="195">
        <v>157.895593996728</v>
      </c>
      <c r="AS38" s="168"/>
      <c r="AT38" s="169">
        <v>-0.61970877186559903</v>
      </c>
      <c r="AU38" s="163">
        <v>0.36456414383459501</v>
      </c>
      <c r="AV38" s="163">
        <v>9.2025777686386603E-2</v>
      </c>
      <c r="AW38" s="163">
        <v>-2.5190480333490401</v>
      </c>
      <c r="AX38" s="163">
        <v>-3.6970735998148498</v>
      </c>
      <c r="AY38" s="170">
        <v>-1.41082952296816</v>
      </c>
      <c r="AZ38" s="163"/>
      <c r="BA38" s="171">
        <v>-0.19135042567237501</v>
      </c>
      <c r="BB38" s="172">
        <v>1.3444921775466601</v>
      </c>
      <c r="BC38" s="173">
        <v>0.57580821383817404</v>
      </c>
      <c r="BD38" s="163"/>
      <c r="BE38" s="174">
        <v>-1.0222282547941399</v>
      </c>
    </row>
    <row r="39" spans="1:64" x14ac:dyDescent="0.25">
      <c r="A39" s="22" t="s">
        <v>78</v>
      </c>
      <c r="B39" s="3" t="str">
        <f t="shared" si="0"/>
        <v>Shenandoah Valley</v>
      </c>
      <c r="C39" s="3"/>
      <c r="D39" s="25" t="s">
        <v>16</v>
      </c>
      <c r="E39" s="28" t="s">
        <v>17</v>
      </c>
      <c r="F39" s="3"/>
      <c r="G39" s="196">
        <v>98.783163385495499</v>
      </c>
      <c r="H39" s="197">
        <v>101.428386828998</v>
      </c>
      <c r="I39" s="197">
        <v>103.07490375920401</v>
      </c>
      <c r="J39" s="197">
        <v>101.40655792195</v>
      </c>
      <c r="K39" s="197">
        <v>102.715912969283</v>
      </c>
      <c r="L39" s="198">
        <v>101.62738983323899</v>
      </c>
      <c r="M39" s="185"/>
      <c r="N39" s="199">
        <v>115.2555692959</v>
      </c>
      <c r="O39" s="200">
        <v>112.06017373737301</v>
      </c>
      <c r="P39" s="201">
        <v>113.808961648679</v>
      </c>
      <c r="Q39" s="185"/>
      <c r="R39" s="202">
        <v>105.352034862043</v>
      </c>
      <c r="S39" s="168"/>
      <c r="T39" s="175">
        <v>3.0281714381504901</v>
      </c>
      <c r="U39" s="176">
        <v>4.0409503120094801</v>
      </c>
      <c r="V39" s="176">
        <v>4.5084333059747497</v>
      </c>
      <c r="W39" s="176">
        <v>1.68091143022314</v>
      </c>
      <c r="X39" s="176">
        <v>0.29722615255353801</v>
      </c>
      <c r="Y39" s="177">
        <v>2.5843158944649698</v>
      </c>
      <c r="Z39" s="163"/>
      <c r="AA39" s="178">
        <v>-5.3790008533144604</v>
      </c>
      <c r="AB39" s="179">
        <v>-7.78827852584865</v>
      </c>
      <c r="AC39" s="180">
        <v>-6.4598914105969296</v>
      </c>
      <c r="AD39" s="163"/>
      <c r="AE39" s="181">
        <v>-1.7419098763955101</v>
      </c>
      <c r="AF39" s="31"/>
      <c r="AG39" s="196">
        <v>92.275458232737805</v>
      </c>
      <c r="AH39" s="197">
        <v>95.650999720748302</v>
      </c>
      <c r="AI39" s="197">
        <v>97.726691908980598</v>
      </c>
      <c r="AJ39" s="197">
        <v>97.731474644524397</v>
      </c>
      <c r="AK39" s="197">
        <v>100.71759005951699</v>
      </c>
      <c r="AL39" s="198">
        <v>97.119005178312705</v>
      </c>
      <c r="AM39" s="185"/>
      <c r="AN39" s="199">
        <v>116.27062004070601</v>
      </c>
      <c r="AO39" s="200">
        <v>114.66512113283</v>
      </c>
      <c r="AP39" s="201">
        <v>115.484993070828</v>
      </c>
      <c r="AQ39" s="185"/>
      <c r="AR39" s="202">
        <v>103.334629686273</v>
      </c>
      <c r="AS39" s="168"/>
      <c r="AT39" s="175">
        <v>-2.6752112128101202</v>
      </c>
      <c r="AU39" s="176">
        <v>-1.3381536008905</v>
      </c>
      <c r="AV39" s="176">
        <v>-1.1691502510690599</v>
      </c>
      <c r="AW39" s="176">
        <v>-1.7007824200514099</v>
      </c>
      <c r="AX39" s="176">
        <v>-2.0572047208139299</v>
      </c>
      <c r="AY39" s="177">
        <v>-1.77419704464883</v>
      </c>
      <c r="AZ39" s="163"/>
      <c r="BA39" s="178">
        <v>-0.64758763334810499</v>
      </c>
      <c r="BB39" s="179">
        <v>-1.2081781562131699</v>
      </c>
      <c r="BC39" s="180">
        <v>-0.92239859050845097</v>
      </c>
      <c r="BD39" s="163"/>
      <c r="BE39" s="181">
        <v>-1.3651234501629099</v>
      </c>
    </row>
    <row r="40" spans="1:64" ht="13" x14ac:dyDescent="0.3">
      <c r="A40" s="19" t="s">
        <v>79</v>
      </c>
      <c r="B40" s="3" t="str">
        <f t="shared" si="0"/>
        <v>Southern Virginia</v>
      </c>
      <c r="C40" s="9"/>
      <c r="D40" s="23" t="s">
        <v>16</v>
      </c>
      <c r="E40" s="26" t="s">
        <v>17</v>
      </c>
      <c r="F40" s="3"/>
      <c r="G40" s="182">
        <v>98.052951541850206</v>
      </c>
      <c r="H40" s="183">
        <v>107.823368756641</v>
      </c>
      <c r="I40" s="183">
        <v>112.065964035964</v>
      </c>
      <c r="J40" s="183">
        <v>107.146471816283</v>
      </c>
      <c r="K40" s="183">
        <v>105.31487332339699</v>
      </c>
      <c r="L40" s="184">
        <v>106.496538743225</v>
      </c>
      <c r="M40" s="185"/>
      <c r="N40" s="186">
        <v>112.729830263633</v>
      </c>
      <c r="O40" s="187">
        <v>110.990113904163</v>
      </c>
      <c r="P40" s="188">
        <v>111.896468485418</v>
      </c>
      <c r="Q40" s="185"/>
      <c r="R40" s="189">
        <v>108.009566661394</v>
      </c>
      <c r="S40" s="168"/>
      <c r="T40" s="160">
        <v>1.6018047586300399</v>
      </c>
      <c r="U40" s="161">
        <v>0.47683906558057798</v>
      </c>
      <c r="V40" s="161">
        <v>2.2034214387789302</v>
      </c>
      <c r="W40" s="161">
        <v>-0.14991396185566899</v>
      </c>
      <c r="X40" s="161">
        <v>1.5043417103513801</v>
      </c>
      <c r="Y40" s="162">
        <v>1.00410275443618</v>
      </c>
      <c r="Z40" s="163"/>
      <c r="AA40" s="164">
        <v>1.46771568485544</v>
      </c>
      <c r="AB40" s="165">
        <v>-1.34957881821551</v>
      </c>
      <c r="AC40" s="166">
        <v>7.3407587001376506E-2</v>
      </c>
      <c r="AD40" s="163"/>
      <c r="AE40" s="167">
        <v>0.49616237107745997</v>
      </c>
      <c r="AF40" s="29"/>
      <c r="AG40" s="182">
        <v>104.411257526632</v>
      </c>
      <c r="AH40" s="183">
        <v>107.125218525766</v>
      </c>
      <c r="AI40" s="183">
        <v>109.783203993055</v>
      </c>
      <c r="AJ40" s="183">
        <v>109.455093980077</v>
      </c>
      <c r="AK40" s="183">
        <v>110.662775771047</v>
      </c>
      <c r="AL40" s="184">
        <v>108.483043078021</v>
      </c>
      <c r="AM40" s="185"/>
      <c r="AN40" s="186">
        <v>124.14923024926</v>
      </c>
      <c r="AO40" s="187">
        <v>127.67744427079001</v>
      </c>
      <c r="AP40" s="188">
        <v>125.937013587862</v>
      </c>
      <c r="AQ40" s="185"/>
      <c r="AR40" s="189">
        <v>113.905864078424</v>
      </c>
      <c r="AS40" s="168"/>
      <c r="AT40" s="160">
        <v>-3.7965399747181397E-2</v>
      </c>
      <c r="AU40" s="161">
        <v>2.2373285197742301</v>
      </c>
      <c r="AV40" s="161">
        <v>1.3986020028539901</v>
      </c>
      <c r="AW40" s="161">
        <v>1.044701302822</v>
      </c>
      <c r="AX40" s="161">
        <v>2.61338137827553</v>
      </c>
      <c r="AY40" s="162">
        <v>1.50689503956059</v>
      </c>
      <c r="AZ40" s="163"/>
      <c r="BA40" s="164">
        <v>6.1307548983371598</v>
      </c>
      <c r="BB40" s="165">
        <v>6.1454310835627997</v>
      </c>
      <c r="BC40" s="166">
        <v>6.1339963886303197</v>
      </c>
      <c r="BD40" s="163"/>
      <c r="BE40" s="167">
        <v>3.08019466520014</v>
      </c>
      <c r="BF40" s="41"/>
      <c r="BG40" s="41"/>
      <c r="BH40" s="41"/>
      <c r="BI40" s="41"/>
      <c r="BJ40" s="41"/>
      <c r="BK40" s="41"/>
      <c r="BL40" s="41"/>
    </row>
    <row r="41" spans="1:64" x14ac:dyDescent="0.25">
      <c r="A41" s="20" t="s">
        <v>80</v>
      </c>
      <c r="B41" s="3" t="str">
        <f t="shared" si="0"/>
        <v>Southwest Virginia - Blue Ridge Highlands</v>
      </c>
      <c r="C41" s="10"/>
      <c r="D41" s="24" t="s">
        <v>16</v>
      </c>
      <c r="E41" s="27" t="s">
        <v>17</v>
      </c>
      <c r="F41" s="3"/>
      <c r="G41" s="190">
        <v>134.10222555264099</v>
      </c>
      <c r="H41" s="185">
        <v>111.293717298722</v>
      </c>
      <c r="I41" s="185">
        <v>114.04554308540899</v>
      </c>
      <c r="J41" s="185">
        <v>113.405961399711</v>
      </c>
      <c r="K41" s="185">
        <v>117.498815884476</v>
      </c>
      <c r="L41" s="191">
        <v>118.144701615933</v>
      </c>
      <c r="M41" s="185"/>
      <c r="N41" s="192">
        <v>137.61419947961801</v>
      </c>
      <c r="O41" s="193">
        <v>135.066631811783</v>
      </c>
      <c r="P41" s="194">
        <v>136.434365803687</v>
      </c>
      <c r="Q41" s="185"/>
      <c r="R41" s="195">
        <v>123.40320043911299</v>
      </c>
      <c r="S41" s="168"/>
      <c r="T41" s="169">
        <v>32.400974267441498</v>
      </c>
      <c r="U41" s="163">
        <v>6.5330319188332799</v>
      </c>
      <c r="V41" s="163">
        <v>8.7606328364046195</v>
      </c>
      <c r="W41" s="163">
        <v>7.2101365967666</v>
      </c>
      <c r="X41" s="163">
        <v>2.7120251814167702</v>
      </c>
      <c r="Y41" s="170">
        <v>11.040158896678699</v>
      </c>
      <c r="Z41" s="163"/>
      <c r="AA41" s="171">
        <v>1.7731749382119599</v>
      </c>
      <c r="AB41" s="172">
        <v>-1.0978735762868701</v>
      </c>
      <c r="AC41" s="173">
        <v>0.39439175308442698</v>
      </c>
      <c r="AD41" s="163"/>
      <c r="AE41" s="174">
        <v>6.39147413713067</v>
      </c>
      <c r="AF41" s="30"/>
      <c r="AG41" s="190">
        <v>109.762898281205</v>
      </c>
      <c r="AH41" s="185">
        <v>103.791454342866</v>
      </c>
      <c r="AI41" s="185">
        <v>107.14297077921999</v>
      </c>
      <c r="AJ41" s="185">
        <v>108.398298808172</v>
      </c>
      <c r="AK41" s="185">
        <v>114.80077188888301</v>
      </c>
      <c r="AL41" s="191">
        <v>108.94178909185101</v>
      </c>
      <c r="AM41" s="185"/>
      <c r="AN41" s="192">
        <v>156.672688256681</v>
      </c>
      <c r="AO41" s="193">
        <v>160.43325068332601</v>
      </c>
      <c r="AP41" s="194">
        <v>158.514528868404</v>
      </c>
      <c r="AQ41" s="185"/>
      <c r="AR41" s="195">
        <v>125.924080230089</v>
      </c>
      <c r="AS41" s="168"/>
      <c r="AT41" s="169">
        <v>8.3900004969482094</v>
      </c>
      <c r="AU41" s="163">
        <v>0.27518742079608799</v>
      </c>
      <c r="AV41" s="163">
        <v>2.42799195448913</v>
      </c>
      <c r="AW41" s="163">
        <v>2.7032652101163102</v>
      </c>
      <c r="AX41" s="163">
        <v>3.8452442561733702</v>
      </c>
      <c r="AY41" s="170">
        <v>3.4197476433099299</v>
      </c>
      <c r="AZ41" s="163"/>
      <c r="BA41" s="171">
        <v>8.6312195521068293</v>
      </c>
      <c r="BB41" s="172">
        <v>10.3518263486724</v>
      </c>
      <c r="BC41" s="173">
        <v>9.4763163447778194</v>
      </c>
      <c r="BD41" s="163"/>
      <c r="BE41" s="174">
        <v>6.1579468244853901</v>
      </c>
      <c r="BF41" s="41"/>
      <c r="BG41" s="41"/>
      <c r="BH41" s="41"/>
      <c r="BI41" s="41"/>
      <c r="BJ41" s="41"/>
      <c r="BK41" s="41"/>
      <c r="BL41" s="41"/>
    </row>
    <row r="42" spans="1:64" x14ac:dyDescent="0.25">
      <c r="A42" s="21" t="s">
        <v>81</v>
      </c>
      <c r="B42" s="3" t="str">
        <f t="shared" si="0"/>
        <v>Southwest Virginia - Heart of Appalachia</v>
      </c>
      <c r="C42" s="3"/>
      <c r="D42" s="24" t="s">
        <v>16</v>
      </c>
      <c r="E42" s="27" t="s">
        <v>17</v>
      </c>
      <c r="F42" s="3"/>
      <c r="G42" s="190">
        <v>86.537657295849996</v>
      </c>
      <c r="H42" s="185">
        <v>84.099257075471598</v>
      </c>
      <c r="I42" s="185">
        <v>89.904502118644004</v>
      </c>
      <c r="J42" s="185">
        <v>88.894723127035803</v>
      </c>
      <c r="K42" s="185">
        <v>86.214930643127303</v>
      </c>
      <c r="L42" s="191">
        <v>87.249031272043197</v>
      </c>
      <c r="M42" s="185"/>
      <c r="N42" s="192">
        <v>89.629122340425496</v>
      </c>
      <c r="O42" s="193">
        <v>87.290646108663694</v>
      </c>
      <c r="P42" s="194">
        <v>88.517815771109497</v>
      </c>
      <c r="Q42" s="185"/>
      <c r="R42" s="195">
        <v>87.568793527963393</v>
      </c>
      <c r="S42" s="168"/>
      <c r="T42" s="169">
        <v>3.8053365323426598</v>
      </c>
      <c r="U42" s="163">
        <v>-2.4222561078490998</v>
      </c>
      <c r="V42" s="163">
        <v>3.0350799767623</v>
      </c>
      <c r="W42" s="163">
        <v>0.32000104974919202</v>
      </c>
      <c r="X42" s="163">
        <v>-2.4546653395648801</v>
      </c>
      <c r="Y42" s="170">
        <v>0.29572933304127103</v>
      </c>
      <c r="Z42" s="163"/>
      <c r="AA42" s="171">
        <v>-1.8125608219743601</v>
      </c>
      <c r="AB42" s="172">
        <v>-5.4037808983920597</v>
      </c>
      <c r="AC42" s="173">
        <v>-3.5679198396089999</v>
      </c>
      <c r="AD42" s="163"/>
      <c r="AE42" s="174">
        <v>-1.0094246409909899</v>
      </c>
      <c r="AF42" s="30"/>
      <c r="AG42" s="190">
        <v>85.802386671832593</v>
      </c>
      <c r="AH42" s="185">
        <v>88.657256880733897</v>
      </c>
      <c r="AI42" s="185">
        <v>89.421464096116196</v>
      </c>
      <c r="AJ42" s="185">
        <v>89.113913293137998</v>
      </c>
      <c r="AK42" s="185">
        <v>87.877270455965004</v>
      </c>
      <c r="AL42" s="191">
        <v>88.313458889233601</v>
      </c>
      <c r="AM42" s="185"/>
      <c r="AN42" s="192">
        <v>95.610309189808106</v>
      </c>
      <c r="AO42" s="193">
        <v>95.3725967351874</v>
      </c>
      <c r="AP42" s="194">
        <v>95.494686075577107</v>
      </c>
      <c r="AQ42" s="185"/>
      <c r="AR42" s="195">
        <v>90.444700209460606</v>
      </c>
      <c r="AS42" s="168"/>
      <c r="AT42" s="169">
        <v>2.9776173555617298</v>
      </c>
      <c r="AU42" s="163">
        <v>1.0885841352694301</v>
      </c>
      <c r="AV42" s="163">
        <v>4.0011833100098301E-2</v>
      </c>
      <c r="AW42" s="163">
        <v>-1.1898072554919401</v>
      </c>
      <c r="AX42" s="163">
        <v>-5.8053274053889402E-2</v>
      </c>
      <c r="AY42" s="170">
        <v>0.36993421609303401</v>
      </c>
      <c r="AZ42" s="163"/>
      <c r="BA42" s="171">
        <v>3.22356067296663</v>
      </c>
      <c r="BB42" s="172">
        <v>2.7113765281361601</v>
      </c>
      <c r="BC42" s="173">
        <v>2.9720363884598502</v>
      </c>
      <c r="BD42" s="163"/>
      <c r="BE42" s="174">
        <v>1.20388366412717</v>
      </c>
      <c r="BF42" s="41"/>
      <c r="BG42" s="41"/>
      <c r="BH42" s="41"/>
      <c r="BI42" s="41"/>
      <c r="BJ42" s="41"/>
      <c r="BK42" s="41"/>
      <c r="BL42" s="41"/>
    </row>
    <row r="43" spans="1:64" x14ac:dyDescent="0.25">
      <c r="A43" s="22" t="s">
        <v>82</v>
      </c>
      <c r="B43" s="3" t="str">
        <f t="shared" si="0"/>
        <v>Virginia Mountains</v>
      </c>
      <c r="C43" s="3"/>
      <c r="D43" s="25" t="s">
        <v>16</v>
      </c>
      <c r="E43" s="28" t="s">
        <v>17</v>
      </c>
      <c r="F43" s="3"/>
      <c r="G43" s="190">
        <v>115.202907938257</v>
      </c>
      <c r="H43" s="185">
        <v>130.75557460317401</v>
      </c>
      <c r="I43" s="185">
        <v>130.220565405831</v>
      </c>
      <c r="J43" s="185">
        <v>119.44964586099999</v>
      </c>
      <c r="K43" s="185">
        <v>117.537894991531</v>
      </c>
      <c r="L43" s="191">
        <v>123.28955842391299</v>
      </c>
      <c r="M43" s="185"/>
      <c r="N43" s="192">
        <v>135.22884289746</v>
      </c>
      <c r="O43" s="193">
        <v>132.390080536912</v>
      </c>
      <c r="P43" s="194">
        <v>133.90323304500399</v>
      </c>
      <c r="Q43" s="185"/>
      <c r="R43" s="195">
        <v>126.10638253984</v>
      </c>
      <c r="S43" s="168"/>
      <c r="T43" s="169">
        <v>11.8665630046131</v>
      </c>
      <c r="U43" s="163">
        <v>10.524100579486401</v>
      </c>
      <c r="V43" s="163">
        <v>8.5749999635731893</v>
      </c>
      <c r="W43" s="163">
        <v>3.8729374418654099</v>
      </c>
      <c r="X43" s="163">
        <v>-5.4831227196986001</v>
      </c>
      <c r="Y43" s="170">
        <v>5.3326546785879598</v>
      </c>
      <c r="Z43" s="163"/>
      <c r="AA43" s="171">
        <v>-5.4584913520508804</v>
      </c>
      <c r="AB43" s="172">
        <v>-6.8687746821601801</v>
      </c>
      <c r="AC43" s="173">
        <v>-6.0984610875719998</v>
      </c>
      <c r="AD43" s="163"/>
      <c r="AE43" s="174">
        <v>0.27673023161726801</v>
      </c>
      <c r="AF43" s="31"/>
      <c r="AG43" s="190">
        <v>108.99146952578501</v>
      </c>
      <c r="AH43" s="185">
        <v>116.958273213298</v>
      </c>
      <c r="AI43" s="185">
        <v>117.552258690564</v>
      </c>
      <c r="AJ43" s="185">
        <v>114.881282847449</v>
      </c>
      <c r="AK43" s="185">
        <v>114.711114631336</v>
      </c>
      <c r="AL43" s="191">
        <v>114.89360852931701</v>
      </c>
      <c r="AM43" s="185"/>
      <c r="AN43" s="192">
        <v>136.63338417127699</v>
      </c>
      <c r="AO43" s="193">
        <v>138.35999347717001</v>
      </c>
      <c r="AP43" s="194">
        <v>137.47855974456499</v>
      </c>
      <c r="AQ43" s="185"/>
      <c r="AR43" s="195">
        <v>122.414290703285</v>
      </c>
      <c r="AS43" s="168"/>
      <c r="AT43" s="169">
        <v>6.16753962941001</v>
      </c>
      <c r="AU43" s="163">
        <v>4.2358939299502296</v>
      </c>
      <c r="AV43" s="163">
        <v>3.9373682334887001</v>
      </c>
      <c r="AW43" s="163">
        <v>3.7046845840124001</v>
      </c>
      <c r="AX43" s="163">
        <v>0.183012637049525</v>
      </c>
      <c r="AY43" s="170">
        <v>3.4213112346534298</v>
      </c>
      <c r="AZ43" s="163"/>
      <c r="BA43" s="171">
        <v>3.1301844304401101</v>
      </c>
      <c r="BB43" s="172">
        <v>4.1532408097042</v>
      </c>
      <c r="BC43" s="173">
        <v>3.6300780155688002</v>
      </c>
      <c r="BD43" s="163"/>
      <c r="BE43" s="174">
        <v>3.69197829538356</v>
      </c>
      <c r="BF43" s="41"/>
      <c r="BG43" s="41"/>
      <c r="BH43" s="41"/>
      <c r="BI43" s="41"/>
      <c r="BJ43" s="41"/>
      <c r="BK43" s="41"/>
      <c r="BL43" s="41"/>
    </row>
    <row r="44" spans="1:64" x14ac:dyDescent="0.25">
      <c r="A44" s="48" t="s">
        <v>106</v>
      </c>
      <c r="B44" s="3" t="s">
        <v>112</v>
      </c>
      <c r="D44" s="25" t="s">
        <v>16</v>
      </c>
      <c r="E44" s="28" t="s">
        <v>17</v>
      </c>
      <c r="G44" s="190">
        <v>330.87430615164499</v>
      </c>
      <c r="H44" s="185">
        <v>310.55543721972998</v>
      </c>
      <c r="I44" s="185">
        <v>316.79999465526402</v>
      </c>
      <c r="J44" s="185">
        <v>295.63125428711402</v>
      </c>
      <c r="K44" s="185">
        <v>301.29891249367699</v>
      </c>
      <c r="L44" s="191">
        <v>309.59952706426998</v>
      </c>
      <c r="M44" s="185"/>
      <c r="N44" s="192">
        <v>373.76031297324499</v>
      </c>
      <c r="O44" s="193">
        <v>380.52700472937403</v>
      </c>
      <c r="P44" s="194">
        <v>377.07571318228599</v>
      </c>
      <c r="Q44" s="185"/>
      <c r="R44" s="195">
        <v>329.82936163643302</v>
      </c>
      <c r="S44" s="168"/>
      <c r="T44" s="169">
        <v>4.4774245220326296</v>
      </c>
      <c r="U44" s="163">
        <v>-6.41782206941736</v>
      </c>
      <c r="V44" s="163">
        <v>-6.9575697868651298</v>
      </c>
      <c r="W44" s="163">
        <v>-13.4872825207507</v>
      </c>
      <c r="X44" s="163">
        <v>-10.742508366011601</v>
      </c>
      <c r="Y44" s="170">
        <v>-7.6482466794625497</v>
      </c>
      <c r="Z44" s="163"/>
      <c r="AA44" s="171">
        <v>-2.4688235713063098</v>
      </c>
      <c r="AB44" s="172">
        <v>-4.2575877552908601</v>
      </c>
      <c r="AC44" s="173">
        <v>-3.4023458693041002</v>
      </c>
      <c r="AD44" s="163"/>
      <c r="AE44" s="174">
        <v>-6.0964053577344304</v>
      </c>
      <c r="AG44" s="190">
        <v>302.46951878354201</v>
      </c>
      <c r="AH44" s="185">
        <v>308.21633006579799</v>
      </c>
      <c r="AI44" s="185">
        <v>304.79215205246498</v>
      </c>
      <c r="AJ44" s="185">
        <v>299.99687809712498</v>
      </c>
      <c r="AK44" s="185">
        <v>303.61304191770199</v>
      </c>
      <c r="AL44" s="191">
        <v>303.83939101873699</v>
      </c>
      <c r="AM44" s="185"/>
      <c r="AN44" s="192">
        <v>362.34746338535399</v>
      </c>
      <c r="AO44" s="193">
        <v>370.19871339635603</v>
      </c>
      <c r="AP44" s="194">
        <v>366.35250588096898</v>
      </c>
      <c r="AQ44" s="185"/>
      <c r="AR44" s="195">
        <v>323.47027314028202</v>
      </c>
      <c r="AS44" s="168"/>
      <c r="AT44" s="169">
        <v>0.45320732892682303</v>
      </c>
      <c r="AU44" s="163">
        <v>1.47003502090934</v>
      </c>
      <c r="AV44" s="163">
        <v>-1.75195378128432</v>
      </c>
      <c r="AW44" s="163">
        <v>-2.87856926717593</v>
      </c>
      <c r="AX44" s="163">
        <v>-5.3792577474741696</v>
      </c>
      <c r="AY44" s="170">
        <v>-1.8816163707853499</v>
      </c>
      <c r="AZ44" s="163"/>
      <c r="BA44" s="171">
        <v>-3.1986611033501702</v>
      </c>
      <c r="BB44" s="172">
        <v>-3.56596184993295</v>
      </c>
      <c r="BC44" s="173">
        <v>-3.37188546564101</v>
      </c>
      <c r="BD44" s="163"/>
      <c r="BE44" s="174">
        <v>-2.2680201721576201</v>
      </c>
    </row>
    <row r="45" spans="1:64" x14ac:dyDescent="0.25">
      <c r="A45" s="48" t="s">
        <v>107</v>
      </c>
      <c r="B45" s="3" t="s">
        <v>113</v>
      </c>
      <c r="D45" s="25" t="s">
        <v>16</v>
      </c>
      <c r="E45" s="28" t="s">
        <v>17</v>
      </c>
      <c r="G45" s="190">
        <v>185.67870640937201</v>
      </c>
      <c r="H45" s="185">
        <v>202.87245807353199</v>
      </c>
      <c r="I45" s="185">
        <v>209.745032377428</v>
      </c>
      <c r="J45" s="185">
        <v>209.84951116664001</v>
      </c>
      <c r="K45" s="185">
        <v>195.30842556867199</v>
      </c>
      <c r="L45" s="191">
        <v>201.70149212541699</v>
      </c>
      <c r="M45" s="185"/>
      <c r="N45" s="192">
        <v>199.80768842915001</v>
      </c>
      <c r="O45" s="193">
        <v>191.285902411976</v>
      </c>
      <c r="P45" s="194">
        <v>195.684317334263</v>
      </c>
      <c r="Q45" s="185"/>
      <c r="R45" s="195">
        <v>199.94244776470501</v>
      </c>
      <c r="S45" s="168"/>
      <c r="T45" s="169">
        <v>0.45615716269698298</v>
      </c>
      <c r="U45" s="163">
        <v>-4.5777116294678102</v>
      </c>
      <c r="V45" s="163">
        <v>-8.4504051969609293</v>
      </c>
      <c r="W45" s="163">
        <v>-8.5470931194832698</v>
      </c>
      <c r="X45" s="163">
        <v>-7.0731997502629298</v>
      </c>
      <c r="Y45" s="170">
        <v>-6.3863610722050499</v>
      </c>
      <c r="Z45" s="163"/>
      <c r="AA45" s="171">
        <v>-2.80147566378862</v>
      </c>
      <c r="AB45" s="172">
        <v>-5.9626246497992597</v>
      </c>
      <c r="AC45" s="173">
        <v>-4.3125183900007098</v>
      </c>
      <c r="AD45" s="163"/>
      <c r="AE45" s="174">
        <v>-5.80973098622749</v>
      </c>
      <c r="AG45" s="190">
        <v>184.34280860186001</v>
      </c>
      <c r="AH45" s="185">
        <v>208.79880956177399</v>
      </c>
      <c r="AI45" s="185">
        <v>217.76233692589801</v>
      </c>
      <c r="AJ45" s="185">
        <v>212.940363278912</v>
      </c>
      <c r="AK45" s="185">
        <v>196.136902365211</v>
      </c>
      <c r="AL45" s="191">
        <v>205.250858682901</v>
      </c>
      <c r="AM45" s="185"/>
      <c r="AN45" s="192">
        <v>201.31909070585601</v>
      </c>
      <c r="AO45" s="193">
        <v>202.900612988505</v>
      </c>
      <c r="AP45" s="194">
        <v>202.11909790742399</v>
      </c>
      <c r="AQ45" s="185"/>
      <c r="AR45" s="195">
        <v>204.26936968259</v>
      </c>
      <c r="AS45" s="168"/>
      <c r="AT45" s="169">
        <v>0.57273996096149105</v>
      </c>
      <c r="AU45" s="163">
        <v>0.50122414478629895</v>
      </c>
      <c r="AV45" s="163">
        <v>-0.183889515367191</v>
      </c>
      <c r="AW45" s="163">
        <v>-1.53814156199956</v>
      </c>
      <c r="AX45" s="163">
        <v>-1.47968606806989</v>
      </c>
      <c r="AY45" s="170">
        <v>-0.61390219580617</v>
      </c>
      <c r="AZ45" s="163"/>
      <c r="BA45" s="171">
        <v>2.1337925412040999</v>
      </c>
      <c r="BB45" s="172">
        <v>3.2687085673268998</v>
      </c>
      <c r="BC45" s="173">
        <v>2.70384389435148</v>
      </c>
      <c r="BD45" s="163"/>
      <c r="BE45" s="174">
        <v>0.34450930025843202</v>
      </c>
    </row>
    <row r="46" spans="1:64" x14ac:dyDescent="0.25">
      <c r="A46" s="48" t="s">
        <v>108</v>
      </c>
      <c r="B46" s="3" t="s">
        <v>114</v>
      </c>
      <c r="D46" s="25" t="s">
        <v>16</v>
      </c>
      <c r="E46" s="28" t="s">
        <v>17</v>
      </c>
      <c r="G46" s="190">
        <v>138.524342084822</v>
      </c>
      <c r="H46" s="185">
        <v>146.22121367162899</v>
      </c>
      <c r="I46" s="185">
        <v>151.14886185455501</v>
      </c>
      <c r="J46" s="185">
        <v>149.051594461636</v>
      </c>
      <c r="K46" s="185">
        <v>140.569368259535</v>
      </c>
      <c r="L46" s="191">
        <v>145.54963199931601</v>
      </c>
      <c r="M46" s="185"/>
      <c r="N46" s="192">
        <v>147.21638157894699</v>
      </c>
      <c r="O46" s="193">
        <v>142.52755551460399</v>
      </c>
      <c r="P46" s="194">
        <v>145.00511710772099</v>
      </c>
      <c r="Q46" s="185"/>
      <c r="R46" s="195">
        <v>145.39596415497999</v>
      </c>
      <c r="S46" s="168"/>
      <c r="T46" s="169">
        <v>-5.1752378126231902</v>
      </c>
      <c r="U46" s="163">
        <v>-7.9865820074526299</v>
      </c>
      <c r="V46" s="163">
        <v>-9.5335916715953601</v>
      </c>
      <c r="W46" s="163">
        <v>-10.783289755576201</v>
      </c>
      <c r="X46" s="163">
        <v>-11.712536397562101</v>
      </c>
      <c r="Y46" s="170">
        <v>-9.3649329896459008</v>
      </c>
      <c r="Z46" s="163"/>
      <c r="AA46" s="171">
        <v>-9.5334156122193097</v>
      </c>
      <c r="AB46" s="172">
        <v>-12.2205600483989</v>
      </c>
      <c r="AC46" s="173">
        <v>-10.793000537420999</v>
      </c>
      <c r="AD46" s="163"/>
      <c r="AE46" s="174">
        <v>-9.7991809140421893</v>
      </c>
      <c r="AG46" s="190">
        <v>139.30472757429101</v>
      </c>
      <c r="AH46" s="185">
        <v>153.16139994557801</v>
      </c>
      <c r="AI46" s="185">
        <v>160.87997837215701</v>
      </c>
      <c r="AJ46" s="185">
        <v>156.90653551792599</v>
      </c>
      <c r="AK46" s="185">
        <v>148.03000312483701</v>
      </c>
      <c r="AL46" s="191">
        <v>152.42026801490701</v>
      </c>
      <c r="AM46" s="185"/>
      <c r="AN46" s="192">
        <v>156.07843301468799</v>
      </c>
      <c r="AO46" s="193">
        <v>156.761392412162</v>
      </c>
      <c r="AP46" s="194">
        <v>156.419533312792</v>
      </c>
      <c r="AQ46" s="185"/>
      <c r="AR46" s="195">
        <v>153.688584361652</v>
      </c>
      <c r="AS46" s="168"/>
      <c r="AT46" s="169">
        <v>-1.06434396989627</v>
      </c>
      <c r="AU46" s="163">
        <v>0.41242214350975898</v>
      </c>
      <c r="AV46" s="163">
        <v>0.69110746761693098</v>
      </c>
      <c r="AW46" s="163">
        <v>-1.68917810176373</v>
      </c>
      <c r="AX46" s="163">
        <v>-2.7567724905404498</v>
      </c>
      <c r="AY46" s="170">
        <v>-0.88744384723607195</v>
      </c>
      <c r="AZ46" s="163"/>
      <c r="BA46" s="171">
        <v>0.141828993982373</v>
      </c>
      <c r="BB46" s="172">
        <v>0.86200233679687799</v>
      </c>
      <c r="BC46" s="173">
        <v>0.50057132858398101</v>
      </c>
      <c r="BD46" s="163"/>
      <c r="BE46" s="174">
        <v>-0.43720087622423698</v>
      </c>
    </row>
    <row r="47" spans="1:64" x14ac:dyDescent="0.25">
      <c r="A47" s="48" t="s">
        <v>109</v>
      </c>
      <c r="B47" s="3" t="s">
        <v>115</v>
      </c>
      <c r="D47" s="25" t="s">
        <v>16</v>
      </c>
      <c r="E47" s="28" t="s">
        <v>17</v>
      </c>
      <c r="G47" s="190">
        <v>113.80118791514801</v>
      </c>
      <c r="H47" s="185">
        <v>118.39528650262</v>
      </c>
      <c r="I47" s="185">
        <v>121.989052379431</v>
      </c>
      <c r="J47" s="185">
        <v>119.68372477606</v>
      </c>
      <c r="K47" s="185">
        <v>118.52559174772399</v>
      </c>
      <c r="L47" s="191">
        <v>118.733812524505</v>
      </c>
      <c r="M47" s="185"/>
      <c r="N47" s="192">
        <v>130.22393734542399</v>
      </c>
      <c r="O47" s="193">
        <v>125.115340302063</v>
      </c>
      <c r="P47" s="194">
        <v>127.86474940545899</v>
      </c>
      <c r="Q47" s="185"/>
      <c r="R47" s="195">
        <v>121.316991564994</v>
      </c>
      <c r="S47" s="168"/>
      <c r="T47" s="169">
        <v>0.17183184246039199</v>
      </c>
      <c r="U47" s="163">
        <v>-3.2702312801674398</v>
      </c>
      <c r="V47" s="163">
        <v>-3.9736206747302099</v>
      </c>
      <c r="W47" s="163">
        <v>-5.7452288635988902</v>
      </c>
      <c r="X47" s="163">
        <v>-6.0994961780314298</v>
      </c>
      <c r="Y47" s="170">
        <v>-4.1689274915361798</v>
      </c>
      <c r="Z47" s="163"/>
      <c r="AA47" s="171">
        <v>-10.409989946541399</v>
      </c>
      <c r="AB47" s="172">
        <v>-13.8043308217276</v>
      </c>
      <c r="AC47" s="173">
        <v>-11.9714974917337</v>
      </c>
      <c r="AD47" s="163"/>
      <c r="AE47" s="174">
        <v>-7.2566774781348702</v>
      </c>
      <c r="AG47" s="190">
        <v>111.569723119244</v>
      </c>
      <c r="AH47" s="185">
        <v>117.577933994658</v>
      </c>
      <c r="AI47" s="185">
        <v>121.402009025805</v>
      </c>
      <c r="AJ47" s="185">
        <v>120.24364368525799</v>
      </c>
      <c r="AK47" s="185">
        <v>120.458808675011</v>
      </c>
      <c r="AL47" s="191">
        <v>118.65233365140401</v>
      </c>
      <c r="AM47" s="185"/>
      <c r="AN47" s="192">
        <v>138.25652221937</v>
      </c>
      <c r="AO47" s="193">
        <v>138.723665709507</v>
      </c>
      <c r="AP47" s="194">
        <v>138.48845188251701</v>
      </c>
      <c r="AQ47" s="185"/>
      <c r="AR47" s="195">
        <v>125.08196884850599</v>
      </c>
      <c r="AS47" s="168"/>
      <c r="AT47" s="169">
        <v>-0.67578258055168094</v>
      </c>
      <c r="AU47" s="163">
        <v>-0.83033266959543395</v>
      </c>
      <c r="AV47" s="163">
        <v>-0.48666924672418499</v>
      </c>
      <c r="AW47" s="163">
        <v>-1.8428817525375001</v>
      </c>
      <c r="AX47" s="163">
        <v>-1.1750863818428401</v>
      </c>
      <c r="AY47" s="170">
        <v>-1.0576838961044099</v>
      </c>
      <c r="AZ47" s="163"/>
      <c r="BA47" s="171">
        <v>-0.419882301231843</v>
      </c>
      <c r="BB47" s="172">
        <v>0.21940607556598199</v>
      </c>
      <c r="BC47" s="173">
        <v>-0.103523973144308</v>
      </c>
      <c r="BD47" s="163"/>
      <c r="BE47" s="174">
        <v>-0.63143795130550495</v>
      </c>
    </row>
    <row r="48" spans="1:64" x14ac:dyDescent="0.25">
      <c r="A48" s="48" t="s">
        <v>110</v>
      </c>
      <c r="B48" s="3" t="s">
        <v>116</v>
      </c>
      <c r="D48" s="25" t="s">
        <v>16</v>
      </c>
      <c r="E48" s="28" t="s">
        <v>17</v>
      </c>
      <c r="G48" s="190">
        <v>82.384284515316807</v>
      </c>
      <c r="H48" s="185">
        <v>83.725240950477399</v>
      </c>
      <c r="I48" s="185">
        <v>86.571627135394607</v>
      </c>
      <c r="J48" s="185">
        <v>85.934584868234595</v>
      </c>
      <c r="K48" s="185">
        <v>85.457636107402394</v>
      </c>
      <c r="L48" s="191">
        <v>84.899374144192393</v>
      </c>
      <c r="M48" s="185"/>
      <c r="N48" s="192">
        <v>93.6237188306104</v>
      </c>
      <c r="O48" s="193">
        <v>90.448295792272702</v>
      </c>
      <c r="P48" s="194">
        <v>92.105471916834901</v>
      </c>
      <c r="Q48" s="185"/>
      <c r="R48" s="195">
        <v>86.950960076652805</v>
      </c>
      <c r="S48" s="168"/>
      <c r="T48" s="169">
        <v>0.88078264634499204</v>
      </c>
      <c r="U48" s="163">
        <v>-1.215806308593</v>
      </c>
      <c r="V48" s="163">
        <v>-0.437582842310906</v>
      </c>
      <c r="W48" s="163">
        <v>-1.62369358691309</v>
      </c>
      <c r="X48" s="163">
        <v>-3.3980532129896899</v>
      </c>
      <c r="Y48" s="170">
        <v>-1.3331931657182801</v>
      </c>
      <c r="Z48" s="163"/>
      <c r="AA48" s="171">
        <v>-6.36296079244757</v>
      </c>
      <c r="AB48" s="172">
        <v>-10.870972995281999</v>
      </c>
      <c r="AC48" s="173">
        <v>-8.5699822614355092</v>
      </c>
      <c r="AD48" s="163"/>
      <c r="AE48" s="174">
        <v>-4.2378947320595497</v>
      </c>
      <c r="AG48" s="190">
        <v>81.153674681504</v>
      </c>
      <c r="AH48" s="185">
        <v>83.351856340927995</v>
      </c>
      <c r="AI48" s="185">
        <v>85.753882272567793</v>
      </c>
      <c r="AJ48" s="185">
        <v>86.046769595333501</v>
      </c>
      <c r="AK48" s="185">
        <v>86.618734342901803</v>
      </c>
      <c r="AL48" s="191">
        <v>84.724853182515304</v>
      </c>
      <c r="AM48" s="185"/>
      <c r="AN48" s="192">
        <v>98.494745130610298</v>
      </c>
      <c r="AO48" s="193">
        <v>98.793285255359606</v>
      </c>
      <c r="AP48" s="194">
        <v>98.643537201019399</v>
      </c>
      <c r="AQ48" s="185"/>
      <c r="AR48" s="195">
        <v>89.171091394931295</v>
      </c>
      <c r="AS48" s="168"/>
      <c r="AT48" s="169">
        <v>0.17694178401470001</v>
      </c>
      <c r="AU48" s="163">
        <v>0.367105138369276</v>
      </c>
      <c r="AV48" s="163">
        <v>1.53472604652989</v>
      </c>
      <c r="AW48" s="163">
        <v>0.59969402362996305</v>
      </c>
      <c r="AX48" s="163">
        <v>0.23300545132363801</v>
      </c>
      <c r="AY48" s="170">
        <v>0.56889332602847997</v>
      </c>
      <c r="AZ48" s="163"/>
      <c r="BA48" s="171">
        <v>0.84614295458454702</v>
      </c>
      <c r="BB48" s="172">
        <v>0.46895449232693198</v>
      </c>
      <c r="BC48" s="173">
        <v>0.65806645225531402</v>
      </c>
      <c r="BD48" s="163"/>
      <c r="BE48" s="174">
        <v>0.63291762651329997</v>
      </c>
    </row>
    <row r="49" spans="1:57" x14ac:dyDescent="0.25">
      <c r="A49" s="49" t="s">
        <v>111</v>
      </c>
      <c r="B49" s="3" t="s">
        <v>117</v>
      </c>
      <c r="D49" s="25" t="s">
        <v>16</v>
      </c>
      <c r="E49" s="28" t="s">
        <v>17</v>
      </c>
      <c r="G49" s="196">
        <v>62.988974357060798</v>
      </c>
      <c r="H49" s="197">
        <v>63.013980782684698</v>
      </c>
      <c r="I49" s="197">
        <v>63.402579578211103</v>
      </c>
      <c r="J49" s="197">
        <v>63.286133299899603</v>
      </c>
      <c r="K49" s="197">
        <v>63.865367862236504</v>
      </c>
      <c r="L49" s="198">
        <v>63.318657498215401</v>
      </c>
      <c r="M49" s="185"/>
      <c r="N49" s="199">
        <v>70.550853740254595</v>
      </c>
      <c r="O49" s="200">
        <v>70.320613437838304</v>
      </c>
      <c r="P49" s="201">
        <v>70.438267689553399</v>
      </c>
      <c r="Q49" s="185"/>
      <c r="R49" s="202">
        <v>65.455763791524404</v>
      </c>
      <c r="S49" s="168"/>
      <c r="T49" s="175">
        <v>-1.0095275631859</v>
      </c>
      <c r="U49" s="176">
        <v>-1.6685079814213499</v>
      </c>
      <c r="V49" s="176">
        <v>-1.8877276707933599</v>
      </c>
      <c r="W49" s="176">
        <v>-2.5083504434142299</v>
      </c>
      <c r="X49" s="176">
        <v>-2.7856082856036402</v>
      </c>
      <c r="Y49" s="177">
        <v>-2.0061108012485098</v>
      </c>
      <c r="Z49" s="163"/>
      <c r="AA49" s="178">
        <v>-5.5698698710676302</v>
      </c>
      <c r="AB49" s="179">
        <v>-7.0994377239479096</v>
      </c>
      <c r="AC49" s="180">
        <v>-6.3431674500461099</v>
      </c>
      <c r="AD49" s="163"/>
      <c r="AE49" s="181">
        <v>-3.8544333301381801</v>
      </c>
      <c r="AG49" s="196">
        <v>61.903423583048301</v>
      </c>
      <c r="AH49" s="197">
        <v>61.993862238366297</v>
      </c>
      <c r="AI49" s="197">
        <v>62.427288204727397</v>
      </c>
      <c r="AJ49" s="197">
        <v>62.524101979583797</v>
      </c>
      <c r="AK49" s="197">
        <v>63.201768798587501</v>
      </c>
      <c r="AL49" s="198">
        <v>62.427180733363201</v>
      </c>
      <c r="AM49" s="185"/>
      <c r="AN49" s="199">
        <v>71.701019167552801</v>
      </c>
      <c r="AO49" s="200">
        <v>72.970906985298299</v>
      </c>
      <c r="AP49" s="201">
        <v>72.338714250366806</v>
      </c>
      <c r="AQ49" s="185"/>
      <c r="AR49" s="202">
        <v>65.647104822943703</v>
      </c>
      <c r="AS49" s="168"/>
      <c r="AT49" s="175">
        <v>-1.8323263285898701</v>
      </c>
      <c r="AU49" s="176">
        <v>-1.8043871697735401</v>
      </c>
      <c r="AV49" s="176">
        <v>-1.6881171220800799</v>
      </c>
      <c r="AW49" s="176">
        <v>-2.1363688959636802</v>
      </c>
      <c r="AX49" s="176">
        <v>-2.3287481380493</v>
      </c>
      <c r="AY49" s="177">
        <v>-1.9668974156302199</v>
      </c>
      <c r="AZ49" s="163"/>
      <c r="BA49" s="178">
        <v>-3.0041925246402998</v>
      </c>
      <c r="BB49" s="179">
        <v>-1.92924572736092</v>
      </c>
      <c r="BC49" s="180">
        <v>-2.4622239245683599</v>
      </c>
      <c r="BD49" s="163"/>
      <c r="BE49" s="181">
        <v>-2.1307512225143999</v>
      </c>
    </row>
    <row r="50" spans="1:57" x14ac:dyDescent="0.25">
      <c r="G50" s="87"/>
      <c r="H50" s="87"/>
      <c r="I50" s="87"/>
      <c r="J50" s="87"/>
      <c r="K50" s="87"/>
      <c r="L50" s="87"/>
      <c r="M50" s="87"/>
      <c r="N50" s="87"/>
      <c r="O50" s="87"/>
      <c r="P50" s="87"/>
      <c r="Q50" s="87"/>
      <c r="R50" s="87"/>
      <c r="S50" s="86"/>
      <c r="T50" s="85"/>
      <c r="U50" s="85"/>
      <c r="V50" s="85"/>
      <c r="W50" s="85"/>
      <c r="X50" s="85"/>
      <c r="Y50" s="85"/>
      <c r="Z50" s="85"/>
      <c r="AA50" s="85"/>
      <c r="AB50" s="85"/>
      <c r="AC50" s="85"/>
      <c r="AD50" s="85"/>
      <c r="AE50" s="85"/>
    </row>
  </sheetData>
  <sheetProtection formatCells="0" formatColumns="0" formatRows="0"/>
  <mergeCells count="47">
    <mergeCell ref="AT2:BE2"/>
    <mergeCell ref="D3:D4"/>
    <mergeCell ref="E3:E4"/>
    <mergeCell ref="G3:G4"/>
    <mergeCell ref="H3:H4"/>
    <mergeCell ref="I3:I4"/>
    <mergeCell ref="P3:P4"/>
    <mergeCell ref="D2:E2"/>
    <mergeCell ref="G2:R2"/>
    <mergeCell ref="T2:AE2"/>
    <mergeCell ref="AG2:AR2"/>
    <mergeCell ref="J3:J4"/>
    <mergeCell ref="K3:K4"/>
    <mergeCell ref="L3:L4"/>
    <mergeCell ref="N3:N4"/>
    <mergeCell ref="O3:O4"/>
    <mergeCell ref="AG3:AG4"/>
    <mergeCell ref="R3:R4"/>
    <mergeCell ref="T3:T4"/>
    <mergeCell ref="U3:U4"/>
    <mergeCell ref="V3:V4"/>
    <mergeCell ref="W3:W4"/>
    <mergeCell ref="X3:X4"/>
    <mergeCell ref="Y3:Y4"/>
    <mergeCell ref="AA3:AA4"/>
    <mergeCell ref="AB3:AB4"/>
    <mergeCell ref="AC3:AC4"/>
    <mergeCell ref="AE3:AE4"/>
    <mergeCell ref="AV3:AV4"/>
    <mergeCell ref="AH3:AH4"/>
    <mergeCell ref="AI3:AI4"/>
    <mergeCell ref="AJ3:AJ4"/>
    <mergeCell ref="AK3:AK4"/>
    <mergeCell ref="AL3:AL4"/>
    <mergeCell ref="AN3:AN4"/>
    <mergeCell ref="AO3:AO4"/>
    <mergeCell ref="AP3:AP4"/>
    <mergeCell ref="AR3:AR4"/>
    <mergeCell ref="AT3:AT4"/>
    <mergeCell ref="AU3:AU4"/>
    <mergeCell ref="BE3:BE4"/>
    <mergeCell ref="AW3:AW4"/>
    <mergeCell ref="AX3:AX4"/>
    <mergeCell ref="AY3:AY4"/>
    <mergeCell ref="BA3:BA4"/>
    <mergeCell ref="BB3:BB4"/>
    <mergeCell ref="BC3:BC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C000"/>
  </sheetPr>
  <dimension ref="A1:BR49"/>
  <sheetViews>
    <sheetView zoomScale="85" zoomScaleNormal="85" workbookViewId="0">
      <pane xSplit="2" ySplit="5" topLeftCell="C18" activePane="bottomRight" state="frozen"/>
      <selection activeCell="U43" sqref="U43"/>
      <selection pane="topRight" activeCell="U43" sqref="U43"/>
      <selection pane="bottomLeft" activeCell="U43" sqref="U43"/>
      <selection pane="bottomRight" activeCell="U43" sqref="U43"/>
    </sheetView>
  </sheetViews>
  <sheetFormatPr defaultColWidth="9.1796875" defaultRowHeight="12.5" x14ac:dyDescent="0.25"/>
  <cols>
    <col min="1" max="1" width="20.54296875" customWidth="1"/>
    <col min="2" max="2" width="25.453125" customWidth="1"/>
    <col min="3" max="3" width="4.1796875" customWidth="1"/>
    <col min="4" max="4" width="5.7265625" customWidth="1"/>
    <col min="6" max="6" width="3.54296875" customWidth="1"/>
    <col min="13" max="13" width="5.453125" customWidth="1"/>
    <col min="17" max="17" width="5.453125" customWidth="1"/>
    <col min="19" max="19" width="4.54296875" customWidth="1"/>
    <col min="26" max="26" width="3.81640625" customWidth="1"/>
    <col min="30" max="30" width="3.81640625" customWidth="1"/>
    <col min="32" max="32" width="4.54296875" customWidth="1"/>
  </cols>
  <sheetData>
    <row r="1" spans="1:57" x14ac:dyDescent="0.25">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row>
    <row r="2" spans="1:57" ht="14" x14ac:dyDescent="0.3">
      <c r="C2" s="3"/>
      <c r="D2" s="238" t="s">
        <v>5</v>
      </c>
      <c r="E2" s="239"/>
      <c r="G2" s="232" t="s">
        <v>102</v>
      </c>
      <c r="H2" s="233"/>
      <c r="I2" s="233"/>
      <c r="J2" s="233"/>
      <c r="K2" s="233"/>
      <c r="L2" s="233"/>
      <c r="M2" s="233"/>
      <c r="N2" s="233"/>
      <c r="O2" s="233"/>
      <c r="P2" s="233"/>
      <c r="Q2" s="233"/>
      <c r="R2" s="233"/>
      <c r="T2" s="232" t="s">
        <v>40</v>
      </c>
      <c r="U2" s="233"/>
      <c r="V2" s="233"/>
      <c r="W2" s="233"/>
      <c r="X2" s="233"/>
      <c r="Y2" s="233"/>
      <c r="Z2" s="233"/>
      <c r="AA2" s="233"/>
      <c r="AB2" s="233"/>
      <c r="AC2" s="233"/>
      <c r="AD2" s="233"/>
      <c r="AE2" s="233"/>
      <c r="AF2" s="4"/>
      <c r="AG2" s="232" t="s">
        <v>41</v>
      </c>
      <c r="AH2" s="233"/>
      <c r="AI2" s="233"/>
      <c r="AJ2" s="233"/>
      <c r="AK2" s="233"/>
      <c r="AL2" s="233"/>
      <c r="AM2" s="233"/>
      <c r="AN2" s="233"/>
      <c r="AO2" s="233"/>
      <c r="AP2" s="233"/>
      <c r="AQ2" s="233"/>
      <c r="AR2" s="233"/>
      <c r="AT2" s="232" t="s">
        <v>42</v>
      </c>
      <c r="AU2" s="233"/>
      <c r="AV2" s="233"/>
      <c r="AW2" s="233"/>
      <c r="AX2" s="233"/>
      <c r="AY2" s="233"/>
      <c r="AZ2" s="233"/>
      <c r="BA2" s="233"/>
      <c r="BB2" s="233"/>
      <c r="BC2" s="233"/>
      <c r="BD2" s="233"/>
      <c r="BE2" s="233"/>
    </row>
    <row r="3" spans="1:57" ht="13" x14ac:dyDescent="0.25">
      <c r="A3" s="32"/>
      <c r="B3" s="32"/>
      <c r="C3" s="3"/>
      <c r="D3" s="240" t="s">
        <v>8</v>
      </c>
      <c r="E3" s="242" t="s">
        <v>9</v>
      </c>
      <c r="F3" s="5"/>
      <c r="G3" s="230" t="s">
        <v>0</v>
      </c>
      <c r="H3" s="226" t="s">
        <v>1</v>
      </c>
      <c r="I3" s="226" t="s">
        <v>10</v>
      </c>
      <c r="J3" s="226" t="s">
        <v>2</v>
      </c>
      <c r="K3" s="226" t="s">
        <v>11</v>
      </c>
      <c r="L3" s="228" t="s">
        <v>12</v>
      </c>
      <c r="M3" s="5"/>
      <c r="N3" s="230" t="s">
        <v>3</v>
      </c>
      <c r="O3" s="226" t="s">
        <v>4</v>
      </c>
      <c r="P3" s="228" t="s">
        <v>13</v>
      </c>
      <c r="Q3" s="2"/>
      <c r="R3" s="234" t="s">
        <v>14</v>
      </c>
      <c r="S3" s="2"/>
      <c r="T3" s="230" t="s">
        <v>0</v>
      </c>
      <c r="U3" s="226" t="s">
        <v>1</v>
      </c>
      <c r="V3" s="226" t="s">
        <v>10</v>
      </c>
      <c r="W3" s="226" t="s">
        <v>2</v>
      </c>
      <c r="X3" s="226" t="s">
        <v>11</v>
      </c>
      <c r="Y3" s="228" t="s">
        <v>12</v>
      </c>
      <c r="Z3" s="2"/>
      <c r="AA3" s="230" t="s">
        <v>3</v>
      </c>
      <c r="AB3" s="226" t="s">
        <v>4</v>
      </c>
      <c r="AC3" s="228" t="s">
        <v>13</v>
      </c>
      <c r="AD3" s="1"/>
      <c r="AE3" s="236" t="s">
        <v>14</v>
      </c>
      <c r="AF3" s="38"/>
      <c r="AG3" s="230" t="s">
        <v>0</v>
      </c>
      <c r="AH3" s="226" t="s">
        <v>1</v>
      </c>
      <c r="AI3" s="226" t="s">
        <v>10</v>
      </c>
      <c r="AJ3" s="226" t="s">
        <v>2</v>
      </c>
      <c r="AK3" s="226" t="s">
        <v>11</v>
      </c>
      <c r="AL3" s="228" t="s">
        <v>12</v>
      </c>
      <c r="AM3" s="5"/>
      <c r="AN3" s="230" t="s">
        <v>3</v>
      </c>
      <c r="AO3" s="226" t="s">
        <v>4</v>
      </c>
      <c r="AP3" s="228" t="s">
        <v>13</v>
      </c>
      <c r="AQ3" s="2"/>
      <c r="AR3" s="234" t="s">
        <v>14</v>
      </c>
      <c r="AS3" s="2"/>
      <c r="AT3" s="230" t="s">
        <v>0</v>
      </c>
      <c r="AU3" s="226" t="s">
        <v>1</v>
      </c>
      <c r="AV3" s="226" t="s">
        <v>10</v>
      </c>
      <c r="AW3" s="226" t="s">
        <v>2</v>
      </c>
      <c r="AX3" s="226" t="s">
        <v>11</v>
      </c>
      <c r="AY3" s="228" t="s">
        <v>12</v>
      </c>
      <c r="AZ3" s="2"/>
      <c r="BA3" s="230" t="s">
        <v>3</v>
      </c>
      <c r="BB3" s="226" t="s">
        <v>4</v>
      </c>
      <c r="BC3" s="228" t="s">
        <v>13</v>
      </c>
      <c r="BD3" s="1"/>
      <c r="BE3" s="236" t="s">
        <v>14</v>
      </c>
    </row>
    <row r="4" spans="1:57" ht="13" x14ac:dyDescent="0.25">
      <c r="A4" s="32"/>
      <c r="B4" s="32"/>
      <c r="C4" s="3"/>
      <c r="D4" s="241"/>
      <c r="E4" s="243"/>
      <c r="F4" s="5"/>
      <c r="G4" s="247"/>
      <c r="H4" s="245"/>
      <c r="I4" s="245"/>
      <c r="J4" s="245"/>
      <c r="K4" s="245"/>
      <c r="L4" s="246"/>
      <c r="M4" s="5"/>
      <c r="N4" s="247"/>
      <c r="O4" s="245"/>
      <c r="P4" s="246"/>
      <c r="Q4" s="2"/>
      <c r="R4" s="248"/>
      <c r="S4" s="2"/>
      <c r="T4" s="247"/>
      <c r="U4" s="245"/>
      <c r="V4" s="245"/>
      <c r="W4" s="245"/>
      <c r="X4" s="245"/>
      <c r="Y4" s="246"/>
      <c r="Z4" s="2"/>
      <c r="AA4" s="247"/>
      <c r="AB4" s="245"/>
      <c r="AC4" s="246"/>
      <c r="AD4" s="1"/>
      <c r="AE4" s="244"/>
      <c r="AF4" s="39"/>
      <c r="AG4" s="247"/>
      <c r="AH4" s="245"/>
      <c r="AI4" s="245"/>
      <c r="AJ4" s="245"/>
      <c r="AK4" s="245"/>
      <c r="AL4" s="246"/>
      <c r="AM4" s="5"/>
      <c r="AN4" s="247"/>
      <c r="AO4" s="245"/>
      <c r="AP4" s="246"/>
      <c r="AQ4" s="2"/>
      <c r="AR4" s="248"/>
      <c r="AS4" s="2"/>
      <c r="AT4" s="247"/>
      <c r="AU4" s="245"/>
      <c r="AV4" s="245"/>
      <c r="AW4" s="245"/>
      <c r="AX4" s="245"/>
      <c r="AY4" s="246"/>
      <c r="AZ4" s="2"/>
      <c r="BA4" s="247"/>
      <c r="BB4" s="245"/>
      <c r="BC4" s="246"/>
      <c r="BD4" s="1"/>
      <c r="BE4" s="244"/>
    </row>
    <row r="5" spans="1:57" ht="14" x14ac:dyDescent="0.3">
      <c r="A5" s="33"/>
      <c r="B5" s="33"/>
      <c r="C5" s="2"/>
      <c r="D5" s="3"/>
      <c r="E5" s="6"/>
      <c r="F5" s="7"/>
      <c r="G5" s="8"/>
      <c r="H5" s="8"/>
      <c r="I5" s="8"/>
      <c r="J5" s="8"/>
      <c r="K5" s="8"/>
      <c r="L5" s="8"/>
      <c r="M5" s="7"/>
      <c r="N5" s="8"/>
      <c r="O5" s="8"/>
      <c r="P5" s="8"/>
      <c r="Q5" s="7"/>
      <c r="R5" s="8"/>
      <c r="S5" s="7"/>
      <c r="T5" s="8"/>
      <c r="U5" s="8"/>
      <c r="V5" s="8"/>
      <c r="W5" s="8"/>
      <c r="X5" s="8"/>
      <c r="Y5" s="8"/>
      <c r="Z5" s="7"/>
      <c r="AA5" s="8"/>
      <c r="AB5" s="8"/>
      <c r="AC5" s="8"/>
      <c r="AD5" s="7"/>
      <c r="AE5" s="8"/>
      <c r="AF5" s="8"/>
      <c r="AG5" s="8"/>
      <c r="AH5" s="8"/>
      <c r="AI5" s="8"/>
      <c r="AJ5" s="8"/>
      <c r="AK5" s="8"/>
      <c r="AL5" s="8"/>
      <c r="AM5" s="7"/>
      <c r="AN5" s="8"/>
      <c r="AO5" s="8"/>
      <c r="AP5" s="8"/>
      <c r="AQ5" s="7"/>
      <c r="AR5" s="8"/>
      <c r="AS5" s="7"/>
      <c r="AT5" s="8"/>
      <c r="AU5" s="8"/>
      <c r="AV5" s="8"/>
      <c r="AW5" s="8"/>
      <c r="AX5" s="8"/>
      <c r="AY5" s="8"/>
      <c r="AZ5" s="7"/>
      <c r="BA5" s="8"/>
      <c r="BB5" s="8"/>
      <c r="BC5" s="8"/>
      <c r="BD5" s="7"/>
      <c r="BE5" s="8"/>
    </row>
    <row r="6" spans="1:57" ht="13" x14ac:dyDescent="0.3">
      <c r="A6" s="19" t="s">
        <v>15</v>
      </c>
      <c r="B6" s="3" t="str">
        <f>TRIM(A6)</f>
        <v>United States</v>
      </c>
      <c r="C6" s="9"/>
      <c r="D6" s="23" t="s">
        <v>16</v>
      </c>
      <c r="E6" s="26" t="s">
        <v>17</v>
      </c>
      <c r="F6" s="3"/>
      <c r="G6" s="182">
        <v>75.433278579777905</v>
      </c>
      <c r="H6" s="183">
        <v>94.062065678987395</v>
      </c>
      <c r="I6" s="183">
        <v>104.84971707209201</v>
      </c>
      <c r="J6" s="183">
        <v>102.070012497473</v>
      </c>
      <c r="K6" s="183">
        <v>93.826792677044693</v>
      </c>
      <c r="L6" s="184">
        <v>94.047989426158694</v>
      </c>
      <c r="M6" s="185"/>
      <c r="N6" s="186">
        <v>108.80829385556299</v>
      </c>
      <c r="O6" s="187">
        <v>100.390726404997</v>
      </c>
      <c r="P6" s="188">
        <v>104.599517582044</v>
      </c>
      <c r="Q6" s="185"/>
      <c r="R6" s="189">
        <v>97.062824995016797</v>
      </c>
      <c r="S6" s="168"/>
      <c r="T6" s="160">
        <v>-3.7940831072390999</v>
      </c>
      <c r="U6" s="161">
        <v>-4.5746497835099103</v>
      </c>
      <c r="V6" s="161">
        <v>-4.3317442981997596</v>
      </c>
      <c r="W6" s="161">
        <v>-6.0559674530753904</v>
      </c>
      <c r="X6" s="161">
        <v>-9.4672773729300399</v>
      </c>
      <c r="Y6" s="162">
        <v>-5.7374544898852697</v>
      </c>
      <c r="Z6" s="163"/>
      <c r="AA6" s="164">
        <v>-11.666787472685501</v>
      </c>
      <c r="AB6" s="165">
        <v>-20.949515746231999</v>
      </c>
      <c r="AC6" s="166">
        <v>-16.3789464228993</v>
      </c>
      <c r="AD6" s="163"/>
      <c r="AE6" s="167">
        <v>-9.2918238905321502</v>
      </c>
      <c r="AG6" s="182">
        <v>75.960763902003706</v>
      </c>
      <c r="AH6" s="183">
        <v>95.168457989328601</v>
      </c>
      <c r="AI6" s="183">
        <v>106.520437054257</v>
      </c>
      <c r="AJ6" s="183">
        <v>105.268988645359</v>
      </c>
      <c r="AK6" s="183">
        <v>99.165902071526602</v>
      </c>
      <c r="AL6" s="184">
        <v>96.420756090559493</v>
      </c>
      <c r="AM6" s="185"/>
      <c r="AN6" s="186">
        <v>118.221454707926</v>
      </c>
      <c r="AO6" s="187">
        <v>119.12345718780099</v>
      </c>
      <c r="AP6" s="188">
        <v>118.67245385002801</v>
      </c>
      <c r="AQ6" s="185"/>
      <c r="AR6" s="189">
        <v>102.78040440860001</v>
      </c>
      <c r="AS6" s="168"/>
      <c r="AT6" s="160">
        <v>-3.0641571518483102</v>
      </c>
      <c r="AU6" s="161">
        <v>-8.1819239928963797E-2</v>
      </c>
      <c r="AV6" s="161">
        <v>1.8703076451410201</v>
      </c>
      <c r="AW6" s="161">
        <v>0.144547605579675</v>
      </c>
      <c r="AX6" s="161">
        <v>-1.8159676688667099</v>
      </c>
      <c r="AY6" s="162">
        <v>-0.45503370917513097</v>
      </c>
      <c r="AZ6" s="163"/>
      <c r="BA6" s="164">
        <v>-0.444272624238157</v>
      </c>
      <c r="BB6" s="165">
        <v>-0.90358873406394802</v>
      </c>
      <c r="BC6" s="166">
        <v>-0.67533422894341399</v>
      </c>
      <c r="BD6" s="163"/>
      <c r="BE6" s="167">
        <v>-0.52693994423360002</v>
      </c>
    </row>
    <row r="7" spans="1:57" x14ac:dyDescent="0.25">
      <c r="A7" s="20" t="s">
        <v>18</v>
      </c>
      <c r="B7" s="3" t="str">
        <f>TRIM(A7)</f>
        <v>Virginia</v>
      </c>
      <c r="C7" s="10"/>
      <c r="D7" s="24" t="s">
        <v>16</v>
      </c>
      <c r="E7" s="27" t="s">
        <v>17</v>
      </c>
      <c r="F7" s="3"/>
      <c r="G7" s="190">
        <v>65.286115006950993</v>
      </c>
      <c r="H7" s="185">
        <v>83.476081512558295</v>
      </c>
      <c r="I7" s="185">
        <v>93.032023675739097</v>
      </c>
      <c r="J7" s="185">
        <v>89.288268671259502</v>
      </c>
      <c r="K7" s="185">
        <v>80.193067434891404</v>
      </c>
      <c r="L7" s="191">
        <v>82.255111260279804</v>
      </c>
      <c r="M7" s="185"/>
      <c r="N7" s="192">
        <v>91.754821044208896</v>
      </c>
      <c r="O7" s="193">
        <v>80.592623166609997</v>
      </c>
      <c r="P7" s="194">
        <v>86.173722105409396</v>
      </c>
      <c r="Q7" s="185"/>
      <c r="R7" s="195">
        <v>83.374714358888298</v>
      </c>
      <c r="S7" s="168"/>
      <c r="T7" s="169">
        <v>-0.11890363445325</v>
      </c>
      <c r="U7" s="163">
        <v>-10.7664384556325</v>
      </c>
      <c r="V7" s="163">
        <v>-12.297044896175599</v>
      </c>
      <c r="W7" s="163">
        <v>-16.4636996182541</v>
      </c>
      <c r="X7" s="163">
        <v>-19.975228148413599</v>
      </c>
      <c r="Y7" s="170">
        <v>-12.8808256565893</v>
      </c>
      <c r="Z7" s="163"/>
      <c r="AA7" s="171">
        <v>-18.212829380719601</v>
      </c>
      <c r="AB7" s="172">
        <v>-28.368683668428499</v>
      </c>
      <c r="AC7" s="173">
        <v>-23.298056359667399</v>
      </c>
      <c r="AD7" s="163"/>
      <c r="AE7" s="174">
        <v>-16.240167219366501</v>
      </c>
      <c r="AG7" s="190">
        <v>61.623254330088002</v>
      </c>
      <c r="AH7" s="185">
        <v>82.022068070004593</v>
      </c>
      <c r="AI7" s="185">
        <v>92.735380726992304</v>
      </c>
      <c r="AJ7" s="185">
        <v>90.796275370032703</v>
      </c>
      <c r="AK7" s="185">
        <v>84.967824317409296</v>
      </c>
      <c r="AL7" s="191">
        <v>82.429884681800104</v>
      </c>
      <c r="AM7" s="185"/>
      <c r="AN7" s="192">
        <v>103.34520347058201</v>
      </c>
      <c r="AO7" s="193">
        <v>104.467784472066</v>
      </c>
      <c r="AP7" s="194">
        <v>103.906493971324</v>
      </c>
      <c r="AQ7" s="185"/>
      <c r="AR7" s="195">
        <v>88.566435299847498</v>
      </c>
      <c r="AS7" s="168"/>
      <c r="AT7" s="169">
        <v>1.59530342758948</v>
      </c>
      <c r="AU7" s="163">
        <v>-0.53720752580968301</v>
      </c>
      <c r="AV7" s="163">
        <v>-1.1483395924421</v>
      </c>
      <c r="AW7" s="163">
        <v>-3.9284798384357602</v>
      </c>
      <c r="AX7" s="163">
        <v>-4.3354408265151401</v>
      </c>
      <c r="AY7" s="170">
        <v>-1.9342208655361799</v>
      </c>
      <c r="AZ7" s="163"/>
      <c r="BA7" s="171">
        <v>1.1322109756643399</v>
      </c>
      <c r="BB7" s="172">
        <v>3.3743068924869801</v>
      </c>
      <c r="BC7" s="173">
        <v>2.2470237849234</v>
      </c>
      <c r="BD7" s="163"/>
      <c r="BE7" s="174">
        <v>-0.57146997212446204</v>
      </c>
    </row>
    <row r="8" spans="1:57" x14ac:dyDescent="0.25">
      <c r="A8" s="21" t="s">
        <v>19</v>
      </c>
      <c r="B8" s="3" t="str">
        <f t="shared" ref="B8:B43" si="0">TRIM(A8)</f>
        <v>Norfolk/Virginia Beach, VA</v>
      </c>
      <c r="C8" s="3"/>
      <c r="D8" s="24" t="s">
        <v>16</v>
      </c>
      <c r="E8" s="27" t="s">
        <v>17</v>
      </c>
      <c r="F8" s="3"/>
      <c r="G8" s="190">
        <v>67.000894327295001</v>
      </c>
      <c r="H8" s="185">
        <v>83.217085108508996</v>
      </c>
      <c r="I8" s="185">
        <v>89.269286630454204</v>
      </c>
      <c r="J8" s="185">
        <v>91.5594439852417</v>
      </c>
      <c r="K8" s="185">
        <v>87.082084537138996</v>
      </c>
      <c r="L8" s="191">
        <v>83.625758917727794</v>
      </c>
      <c r="M8" s="185"/>
      <c r="N8" s="192">
        <v>109.74316915370601</v>
      </c>
      <c r="O8" s="193">
        <v>95.255394393912198</v>
      </c>
      <c r="P8" s="194">
        <v>102.499281773809</v>
      </c>
      <c r="Q8" s="185"/>
      <c r="R8" s="195">
        <v>89.018194019465298</v>
      </c>
      <c r="S8" s="168"/>
      <c r="T8" s="169">
        <v>12.3633239275752</v>
      </c>
      <c r="U8" s="163">
        <v>24.125394730325901</v>
      </c>
      <c r="V8" s="163">
        <v>22.1738149422163</v>
      </c>
      <c r="W8" s="163">
        <v>19.499372659928799</v>
      </c>
      <c r="X8" s="163">
        <v>-3.3370119584864901</v>
      </c>
      <c r="Y8" s="170">
        <v>14.1036328266035</v>
      </c>
      <c r="Z8" s="163"/>
      <c r="AA8" s="171">
        <v>-10.8790844962863</v>
      </c>
      <c r="AB8" s="172">
        <v>-26.053562789419399</v>
      </c>
      <c r="AC8" s="173">
        <v>-18.6372802525065</v>
      </c>
      <c r="AD8" s="163"/>
      <c r="AE8" s="174">
        <v>0.76397690292589204</v>
      </c>
      <c r="AG8" s="190">
        <v>53.622740834379499</v>
      </c>
      <c r="AH8" s="185">
        <v>62.749827946526899</v>
      </c>
      <c r="AI8" s="185">
        <v>68.628828071434</v>
      </c>
      <c r="AJ8" s="185">
        <v>70.995470691024593</v>
      </c>
      <c r="AK8" s="185">
        <v>74.466761540777298</v>
      </c>
      <c r="AL8" s="191">
        <v>66.092725816828505</v>
      </c>
      <c r="AM8" s="185"/>
      <c r="AN8" s="192">
        <v>102.81735634079701</v>
      </c>
      <c r="AO8" s="193">
        <v>104.621047642137</v>
      </c>
      <c r="AP8" s="194">
        <v>103.719201991467</v>
      </c>
      <c r="AQ8" s="185"/>
      <c r="AR8" s="195">
        <v>76.843147581011095</v>
      </c>
      <c r="AS8" s="168"/>
      <c r="AT8" s="169">
        <v>-1.77460226074316</v>
      </c>
      <c r="AU8" s="163">
        <v>-2.7806994880199398</v>
      </c>
      <c r="AV8" s="163">
        <v>-2.1332697562730001</v>
      </c>
      <c r="AW8" s="163">
        <v>5.4582037492633101E-2</v>
      </c>
      <c r="AX8" s="163">
        <v>-5.8939249660317703</v>
      </c>
      <c r="AY8" s="170">
        <v>-2.6181644701682898</v>
      </c>
      <c r="AZ8" s="163"/>
      <c r="BA8" s="171">
        <v>-5.1729569648766702</v>
      </c>
      <c r="BB8" s="172">
        <v>-5.2194004510563499</v>
      </c>
      <c r="BC8" s="173">
        <v>-5.1963863102451704</v>
      </c>
      <c r="BD8" s="163"/>
      <c r="BE8" s="174">
        <v>-3.6288784687639102</v>
      </c>
    </row>
    <row r="9" spans="1:57" x14ac:dyDescent="0.25">
      <c r="A9" s="21" t="s">
        <v>20</v>
      </c>
      <c r="B9" s="3" t="s">
        <v>71</v>
      </c>
      <c r="C9" s="3"/>
      <c r="D9" s="24" t="s">
        <v>16</v>
      </c>
      <c r="E9" s="27" t="s">
        <v>17</v>
      </c>
      <c r="F9" s="3"/>
      <c r="G9" s="190">
        <v>52.521585880621501</v>
      </c>
      <c r="H9" s="185">
        <v>73.9102487858719</v>
      </c>
      <c r="I9" s="185">
        <v>83.678189581439597</v>
      </c>
      <c r="J9" s="185">
        <v>81.194418638271998</v>
      </c>
      <c r="K9" s="185">
        <v>69.539550776955295</v>
      </c>
      <c r="L9" s="191">
        <v>72.168798732632098</v>
      </c>
      <c r="M9" s="185"/>
      <c r="N9" s="192">
        <v>75.752242262909505</v>
      </c>
      <c r="O9" s="193">
        <v>64.797312409643695</v>
      </c>
      <c r="P9" s="194">
        <v>70.2747773362766</v>
      </c>
      <c r="Q9" s="185"/>
      <c r="R9" s="195">
        <v>71.627649762244801</v>
      </c>
      <c r="S9" s="168"/>
      <c r="T9" s="169">
        <v>4.8581678489373301</v>
      </c>
      <c r="U9" s="163">
        <v>6.0311427195765699</v>
      </c>
      <c r="V9" s="163">
        <v>3.3337284294178202</v>
      </c>
      <c r="W9" s="163">
        <v>0.58301079427640401</v>
      </c>
      <c r="X9" s="163">
        <v>-7.2805036350217698</v>
      </c>
      <c r="Y9" s="170">
        <v>1.21945330535761</v>
      </c>
      <c r="Z9" s="163"/>
      <c r="AA9" s="171">
        <v>-19.034798485668802</v>
      </c>
      <c r="AB9" s="172">
        <v>-29.257269482863901</v>
      </c>
      <c r="AC9" s="173">
        <v>-24.091769401148099</v>
      </c>
      <c r="AD9" s="163"/>
      <c r="AE9" s="174">
        <v>-7.4328526754295901</v>
      </c>
      <c r="AG9" s="190">
        <v>49.730886069527898</v>
      </c>
      <c r="AH9" s="185">
        <v>68.786267234889394</v>
      </c>
      <c r="AI9" s="185">
        <v>77.950061443006703</v>
      </c>
      <c r="AJ9" s="185">
        <v>77.295961983944906</v>
      </c>
      <c r="AK9" s="185">
        <v>79.707707141466102</v>
      </c>
      <c r="AL9" s="191">
        <v>70.693187107745501</v>
      </c>
      <c r="AM9" s="185"/>
      <c r="AN9" s="192">
        <v>99.522276611995807</v>
      </c>
      <c r="AO9" s="193">
        <v>99.915739116323294</v>
      </c>
      <c r="AP9" s="194">
        <v>99.719007864159494</v>
      </c>
      <c r="AQ9" s="185"/>
      <c r="AR9" s="195">
        <v>78.985766092689403</v>
      </c>
      <c r="AS9" s="168"/>
      <c r="AT9" s="169">
        <v>-0.23043495604646</v>
      </c>
      <c r="AU9" s="163">
        <v>9.6992419994761203</v>
      </c>
      <c r="AV9" s="163">
        <v>7.9932883852220602</v>
      </c>
      <c r="AW9" s="163">
        <v>5.8056248631491103</v>
      </c>
      <c r="AX9" s="163">
        <v>11.813394718988199</v>
      </c>
      <c r="AY9" s="170">
        <v>7.4068095493129498</v>
      </c>
      <c r="AZ9" s="163"/>
      <c r="BA9" s="171">
        <v>10.019892280807699</v>
      </c>
      <c r="BB9" s="172">
        <v>12.4139928308084</v>
      </c>
      <c r="BC9" s="173">
        <v>11.206419847925</v>
      </c>
      <c r="BD9" s="163"/>
      <c r="BE9" s="174">
        <v>8.74460533563634</v>
      </c>
    </row>
    <row r="10" spans="1:57" x14ac:dyDescent="0.25">
      <c r="A10" s="21" t="s">
        <v>21</v>
      </c>
      <c r="B10" s="3" t="str">
        <f t="shared" si="0"/>
        <v>Virginia Area</v>
      </c>
      <c r="C10" s="3"/>
      <c r="D10" s="24" t="s">
        <v>16</v>
      </c>
      <c r="E10" s="27" t="s">
        <v>17</v>
      </c>
      <c r="F10" s="3"/>
      <c r="G10" s="190">
        <v>58.0280736403558</v>
      </c>
      <c r="H10" s="185">
        <v>71.302033329579999</v>
      </c>
      <c r="I10" s="185">
        <v>79.434097736741293</v>
      </c>
      <c r="J10" s="185">
        <v>72.646888413466897</v>
      </c>
      <c r="K10" s="185">
        <v>76.429962166422698</v>
      </c>
      <c r="L10" s="191">
        <v>71.568211057313306</v>
      </c>
      <c r="M10" s="185"/>
      <c r="N10" s="192">
        <v>96.342134444319299</v>
      </c>
      <c r="O10" s="193">
        <v>80.761334309199398</v>
      </c>
      <c r="P10" s="194">
        <v>88.551734376759299</v>
      </c>
      <c r="Q10" s="185"/>
      <c r="R10" s="195">
        <v>76.420646291440704</v>
      </c>
      <c r="S10" s="168"/>
      <c r="T10" s="169">
        <v>21.882394840779199</v>
      </c>
      <c r="U10" s="163">
        <v>8.5079609745778004</v>
      </c>
      <c r="V10" s="163">
        <v>14.3579354839249</v>
      </c>
      <c r="W10" s="163">
        <v>3.5201694645631099</v>
      </c>
      <c r="X10" s="163">
        <v>-5.4385532054250296</v>
      </c>
      <c r="Y10" s="170">
        <v>7.2072325472203502</v>
      </c>
      <c r="Z10" s="163"/>
      <c r="AA10" s="171">
        <v>-14.6517571443986</v>
      </c>
      <c r="AB10" s="172">
        <v>-27.7254836636452</v>
      </c>
      <c r="AC10" s="173">
        <v>-21.1554814861938</v>
      </c>
      <c r="AD10" s="163"/>
      <c r="AE10" s="174">
        <v>-4.2018735204320397</v>
      </c>
      <c r="AG10" s="190">
        <v>47.975326485486399</v>
      </c>
      <c r="AH10" s="185">
        <v>59.8503103529969</v>
      </c>
      <c r="AI10" s="185">
        <v>66.050590134741398</v>
      </c>
      <c r="AJ10" s="185">
        <v>65.429227110582602</v>
      </c>
      <c r="AK10" s="185">
        <v>70.234985939780501</v>
      </c>
      <c r="AL10" s="191">
        <v>61.911134965278499</v>
      </c>
      <c r="AM10" s="185"/>
      <c r="AN10" s="192">
        <v>104.12624307555301</v>
      </c>
      <c r="AO10" s="193">
        <v>102.134169545395</v>
      </c>
      <c r="AP10" s="194">
        <v>103.13020631047399</v>
      </c>
      <c r="AQ10" s="185"/>
      <c r="AR10" s="195">
        <v>73.691217939168197</v>
      </c>
      <c r="AS10" s="168"/>
      <c r="AT10" s="169">
        <v>3.1635673243384299</v>
      </c>
      <c r="AU10" s="163">
        <v>-1.19829711312169</v>
      </c>
      <c r="AV10" s="163">
        <v>0.70373218007632599</v>
      </c>
      <c r="AW10" s="163">
        <v>-1.1043366345047401</v>
      </c>
      <c r="AX10" s="163">
        <v>-4.0291285537649602</v>
      </c>
      <c r="AY10" s="170">
        <v>-0.79844264798359399</v>
      </c>
      <c r="AZ10" s="163"/>
      <c r="BA10" s="171">
        <v>4.73494586562233</v>
      </c>
      <c r="BB10" s="172">
        <v>6.1590302844898099</v>
      </c>
      <c r="BC10" s="173">
        <v>5.4353037551364798</v>
      </c>
      <c r="BD10" s="163"/>
      <c r="BE10" s="174">
        <v>1.6037181440012001</v>
      </c>
    </row>
    <row r="11" spans="1:57" x14ac:dyDescent="0.25">
      <c r="A11" s="34" t="s">
        <v>22</v>
      </c>
      <c r="B11" s="3" t="str">
        <f t="shared" si="0"/>
        <v>Washington, DC</v>
      </c>
      <c r="C11" s="3"/>
      <c r="D11" s="24" t="s">
        <v>16</v>
      </c>
      <c r="E11" s="27" t="s">
        <v>17</v>
      </c>
      <c r="F11" s="3"/>
      <c r="G11" s="190">
        <v>94.613076369760805</v>
      </c>
      <c r="H11" s="185">
        <v>129.023687082229</v>
      </c>
      <c r="I11" s="185">
        <v>144.24106607133399</v>
      </c>
      <c r="J11" s="185">
        <v>133.02128221547699</v>
      </c>
      <c r="K11" s="185">
        <v>104.726877313637</v>
      </c>
      <c r="L11" s="191">
        <v>121.12519781048699</v>
      </c>
      <c r="M11" s="185"/>
      <c r="N11" s="192">
        <v>109.215701854418</v>
      </c>
      <c r="O11" s="193">
        <v>102.337208459797</v>
      </c>
      <c r="P11" s="194">
        <v>105.776455157108</v>
      </c>
      <c r="Q11" s="185"/>
      <c r="R11" s="195">
        <v>116.73984276666501</v>
      </c>
      <c r="S11" s="168"/>
      <c r="T11" s="169">
        <v>-24.3069333843106</v>
      </c>
      <c r="U11" s="163">
        <v>-35.554316432528502</v>
      </c>
      <c r="V11" s="163">
        <v>-40.108217443122101</v>
      </c>
      <c r="W11" s="163">
        <v>-44.591963079364298</v>
      </c>
      <c r="X11" s="163">
        <v>-45.134414073994897</v>
      </c>
      <c r="Y11" s="170">
        <v>-39.254676344904603</v>
      </c>
      <c r="Z11" s="163"/>
      <c r="AA11" s="171">
        <v>-28.744758667451901</v>
      </c>
      <c r="AB11" s="172">
        <v>-28.520488691050399</v>
      </c>
      <c r="AC11" s="173">
        <v>-28.636445664427299</v>
      </c>
      <c r="AD11" s="163"/>
      <c r="AE11" s="174">
        <v>-36.821073022723802</v>
      </c>
      <c r="AG11" s="190">
        <v>110.618112885535</v>
      </c>
      <c r="AH11" s="185">
        <v>158.09948940464099</v>
      </c>
      <c r="AI11" s="185">
        <v>185.87871166061299</v>
      </c>
      <c r="AJ11" s="185">
        <v>171.74496069537599</v>
      </c>
      <c r="AK11" s="185">
        <v>137.372103236051</v>
      </c>
      <c r="AL11" s="191">
        <v>152.743769212546</v>
      </c>
      <c r="AM11" s="185"/>
      <c r="AN11" s="192">
        <v>136.973436018125</v>
      </c>
      <c r="AO11" s="193">
        <v>144.97592460179899</v>
      </c>
      <c r="AP11" s="194">
        <v>140.974680309962</v>
      </c>
      <c r="AQ11" s="185"/>
      <c r="AR11" s="195">
        <v>149.38103540756299</v>
      </c>
      <c r="AS11" s="168"/>
      <c r="AT11" s="169">
        <v>-0.92321880256644895</v>
      </c>
      <c r="AU11" s="163">
        <v>-3.74261594752977</v>
      </c>
      <c r="AV11" s="163">
        <v>-5.6632001633512896</v>
      </c>
      <c r="AW11" s="163">
        <v>-11.9401185527898</v>
      </c>
      <c r="AX11" s="163">
        <v>-13.087765683212799</v>
      </c>
      <c r="AY11" s="170">
        <v>-7.5456238087794301</v>
      </c>
      <c r="AZ11" s="163"/>
      <c r="BA11" s="171">
        <v>-3.25644499223784</v>
      </c>
      <c r="BB11" s="172">
        <v>3.9220064088077602</v>
      </c>
      <c r="BC11" s="173">
        <v>0.30622759386908999</v>
      </c>
      <c r="BD11" s="163"/>
      <c r="BE11" s="174">
        <v>-5.5519290049778496</v>
      </c>
    </row>
    <row r="12" spans="1:57" x14ac:dyDescent="0.25">
      <c r="A12" s="21" t="s">
        <v>23</v>
      </c>
      <c r="B12" s="3" t="str">
        <f t="shared" si="0"/>
        <v>Arlington, VA</v>
      </c>
      <c r="C12" s="3"/>
      <c r="D12" s="24" t="s">
        <v>16</v>
      </c>
      <c r="E12" s="27" t="s">
        <v>17</v>
      </c>
      <c r="F12" s="3"/>
      <c r="G12" s="190">
        <v>101.055826463749</v>
      </c>
      <c r="H12" s="185">
        <v>137.819499048826</v>
      </c>
      <c r="I12" s="185">
        <v>152.429786514478</v>
      </c>
      <c r="J12" s="185">
        <v>148.34259564574</v>
      </c>
      <c r="K12" s="185">
        <v>107.742579792855</v>
      </c>
      <c r="L12" s="191">
        <v>129.47805749313</v>
      </c>
      <c r="M12" s="185"/>
      <c r="N12" s="192">
        <v>98.1652335658423</v>
      </c>
      <c r="O12" s="193">
        <v>87.1265599239061</v>
      </c>
      <c r="P12" s="194">
        <v>92.645896744874193</v>
      </c>
      <c r="Q12" s="185"/>
      <c r="R12" s="195">
        <v>118.95458299362799</v>
      </c>
      <c r="S12" s="168"/>
      <c r="T12" s="169">
        <v>-33.009040957989001</v>
      </c>
      <c r="U12" s="163">
        <v>-42.714118520332399</v>
      </c>
      <c r="V12" s="163">
        <v>-43.198074834956699</v>
      </c>
      <c r="W12" s="163">
        <v>-44.109551762131098</v>
      </c>
      <c r="X12" s="163">
        <v>-48.602304286665102</v>
      </c>
      <c r="Y12" s="170">
        <v>-42.952520360817999</v>
      </c>
      <c r="Z12" s="163"/>
      <c r="AA12" s="171">
        <v>-35.552159167983703</v>
      </c>
      <c r="AB12" s="172">
        <v>-39.2182787544089</v>
      </c>
      <c r="AC12" s="173">
        <v>-37.329581408485502</v>
      </c>
      <c r="AD12" s="163"/>
      <c r="AE12" s="174">
        <v>-41.790341994747003</v>
      </c>
      <c r="AG12" s="190">
        <v>137.09877087296499</v>
      </c>
      <c r="AH12" s="185">
        <v>196.121448689494</v>
      </c>
      <c r="AI12" s="185">
        <v>221.166722944409</v>
      </c>
      <c r="AJ12" s="185">
        <v>206.453990435425</v>
      </c>
      <c r="AK12" s="185">
        <v>163.55022643204299</v>
      </c>
      <c r="AL12" s="191">
        <v>184.878231874867</v>
      </c>
      <c r="AM12" s="185"/>
      <c r="AN12" s="192">
        <v>141.79051548298401</v>
      </c>
      <c r="AO12" s="193">
        <v>146.37131076939301</v>
      </c>
      <c r="AP12" s="194">
        <v>144.08091312618799</v>
      </c>
      <c r="AQ12" s="185"/>
      <c r="AR12" s="195">
        <v>173.221855089531</v>
      </c>
      <c r="AS12" s="168"/>
      <c r="AT12" s="169">
        <v>4.5558363810060403</v>
      </c>
      <c r="AU12" s="163">
        <v>-1.13987084290689</v>
      </c>
      <c r="AV12" s="163">
        <v>-3.8748522937485301</v>
      </c>
      <c r="AW12" s="163">
        <v>-10.451988858105601</v>
      </c>
      <c r="AX12" s="163">
        <v>-9.7834322887289407</v>
      </c>
      <c r="AY12" s="170">
        <v>-4.8419491631345304</v>
      </c>
      <c r="AZ12" s="163"/>
      <c r="BA12" s="171">
        <v>-0.78787430401816005</v>
      </c>
      <c r="BB12" s="172">
        <v>6.7975017354235199</v>
      </c>
      <c r="BC12" s="173">
        <v>2.92540946683989</v>
      </c>
      <c r="BD12" s="163"/>
      <c r="BE12" s="174">
        <v>-3.1041823111688198</v>
      </c>
    </row>
    <row r="13" spans="1:57" x14ac:dyDescent="0.25">
      <c r="A13" s="21" t="s">
        <v>24</v>
      </c>
      <c r="B13" s="3" t="str">
        <f t="shared" si="0"/>
        <v>Suburban Virginia Area</v>
      </c>
      <c r="C13" s="3"/>
      <c r="D13" s="24" t="s">
        <v>16</v>
      </c>
      <c r="E13" s="27" t="s">
        <v>17</v>
      </c>
      <c r="F13" s="3"/>
      <c r="G13" s="190">
        <v>71.118402618657896</v>
      </c>
      <c r="H13" s="185">
        <v>98.645765957446798</v>
      </c>
      <c r="I13" s="185">
        <v>107.39339279869</v>
      </c>
      <c r="J13" s="185">
        <v>107.790325695581</v>
      </c>
      <c r="K13" s="185">
        <v>89.719916530278198</v>
      </c>
      <c r="L13" s="191">
        <v>94.933560720130899</v>
      </c>
      <c r="M13" s="185"/>
      <c r="N13" s="192">
        <v>93.454279869067094</v>
      </c>
      <c r="O13" s="193">
        <v>91.540800327332207</v>
      </c>
      <c r="P13" s="194">
        <v>92.497540098199593</v>
      </c>
      <c r="Q13" s="185"/>
      <c r="R13" s="195">
        <v>94.237554828150493</v>
      </c>
      <c r="S13" s="168"/>
      <c r="T13" s="169">
        <v>-3.7415444749651598</v>
      </c>
      <c r="U13" s="163">
        <v>-12.697695420985101</v>
      </c>
      <c r="V13" s="163">
        <v>-20.488218598206199</v>
      </c>
      <c r="W13" s="163">
        <v>-25.373699683792101</v>
      </c>
      <c r="X13" s="163">
        <v>-27.0592383170037</v>
      </c>
      <c r="Y13" s="170">
        <v>-19.464021402700599</v>
      </c>
      <c r="Z13" s="163"/>
      <c r="AA13" s="171">
        <v>-21.769595756058798</v>
      </c>
      <c r="AB13" s="172">
        <v>-28.426582603459899</v>
      </c>
      <c r="AC13" s="173">
        <v>-25.211625094333499</v>
      </c>
      <c r="AD13" s="163"/>
      <c r="AE13" s="174">
        <v>-21.1631264939783</v>
      </c>
      <c r="AG13" s="190">
        <v>71.345159165302704</v>
      </c>
      <c r="AH13" s="185">
        <v>100.115383387888</v>
      </c>
      <c r="AI13" s="185">
        <v>112.37766407528601</v>
      </c>
      <c r="AJ13" s="185">
        <v>112.162708265139</v>
      </c>
      <c r="AK13" s="185">
        <v>96.795454991816598</v>
      </c>
      <c r="AL13" s="191">
        <v>98.559273977086704</v>
      </c>
      <c r="AM13" s="185"/>
      <c r="AN13" s="192">
        <v>107.310286824877</v>
      </c>
      <c r="AO13" s="193">
        <v>111.638072831423</v>
      </c>
      <c r="AP13" s="194">
        <v>109.47417982815</v>
      </c>
      <c r="AQ13" s="185"/>
      <c r="AR13" s="195">
        <v>101.67781850596199</v>
      </c>
      <c r="AS13" s="168"/>
      <c r="AT13" s="169">
        <v>9.0803300585077498</v>
      </c>
      <c r="AU13" s="163">
        <v>2.8850214439605</v>
      </c>
      <c r="AV13" s="163">
        <v>-1.31914827975472</v>
      </c>
      <c r="AW13" s="163">
        <v>-3.4958827806428099</v>
      </c>
      <c r="AX13" s="163">
        <v>0.120730282876042</v>
      </c>
      <c r="AY13" s="170">
        <v>0.67371016399339001</v>
      </c>
      <c r="AZ13" s="163"/>
      <c r="BA13" s="171">
        <v>1.8837189729200801</v>
      </c>
      <c r="BB13" s="172">
        <v>0.99857978733698904</v>
      </c>
      <c r="BC13" s="173">
        <v>1.4304715118124101</v>
      </c>
      <c r="BD13" s="163"/>
      <c r="BE13" s="174">
        <v>0.90530129150350402</v>
      </c>
    </row>
    <row r="14" spans="1:57" x14ac:dyDescent="0.25">
      <c r="A14" s="21" t="s">
        <v>25</v>
      </c>
      <c r="B14" s="3" t="str">
        <f t="shared" si="0"/>
        <v>Alexandria, VA</v>
      </c>
      <c r="C14" s="3"/>
      <c r="D14" s="24" t="s">
        <v>16</v>
      </c>
      <c r="E14" s="27" t="s">
        <v>17</v>
      </c>
      <c r="F14" s="3"/>
      <c r="G14" s="190">
        <v>71.512032501450904</v>
      </c>
      <c r="H14" s="185">
        <v>87.589901334881006</v>
      </c>
      <c r="I14" s="185">
        <v>95.868260011607603</v>
      </c>
      <c r="J14" s="185">
        <v>91.723577481137497</v>
      </c>
      <c r="K14" s="185">
        <v>80.588414393499704</v>
      </c>
      <c r="L14" s="191">
        <v>85.456437144515306</v>
      </c>
      <c r="M14" s="185"/>
      <c r="N14" s="192">
        <v>83.693346488682494</v>
      </c>
      <c r="O14" s="193">
        <v>81.816212420197303</v>
      </c>
      <c r="P14" s="194">
        <v>82.754779454439898</v>
      </c>
      <c r="Q14" s="185"/>
      <c r="R14" s="195">
        <v>84.684534947350897</v>
      </c>
      <c r="S14" s="168"/>
      <c r="T14" s="169">
        <v>-22.821394499315101</v>
      </c>
      <c r="U14" s="163">
        <v>-45.2056812803268</v>
      </c>
      <c r="V14" s="163">
        <v>-48.955105603864702</v>
      </c>
      <c r="W14" s="163">
        <v>-51.174429371463802</v>
      </c>
      <c r="X14" s="163">
        <v>-46.735029377436</v>
      </c>
      <c r="Y14" s="170">
        <v>-45.183588590084398</v>
      </c>
      <c r="Z14" s="163"/>
      <c r="AA14" s="171">
        <v>-26.9677397150978</v>
      </c>
      <c r="AB14" s="172">
        <v>-24.343113043096</v>
      </c>
      <c r="AC14" s="173">
        <v>-25.693467077392999</v>
      </c>
      <c r="AD14" s="163"/>
      <c r="AE14" s="174">
        <v>-40.851985511374203</v>
      </c>
      <c r="AG14" s="190">
        <v>93.786252031104894</v>
      </c>
      <c r="AH14" s="185">
        <v>128.66516306870901</v>
      </c>
      <c r="AI14" s="185">
        <v>141.42186455431701</v>
      </c>
      <c r="AJ14" s="185">
        <v>127.308061342928</v>
      </c>
      <c r="AK14" s="185">
        <v>110.675824096105</v>
      </c>
      <c r="AL14" s="191">
        <v>120.371465040971</v>
      </c>
      <c r="AM14" s="185"/>
      <c r="AN14" s="192">
        <v>113.721284313156</v>
      </c>
      <c r="AO14" s="193">
        <v>121.424965179037</v>
      </c>
      <c r="AP14" s="194">
        <v>117.57312474609699</v>
      </c>
      <c r="AQ14" s="185"/>
      <c r="AR14" s="195">
        <v>119.57195912783899</v>
      </c>
      <c r="AS14" s="168"/>
      <c r="AT14" s="169">
        <v>-4.0034372667464</v>
      </c>
      <c r="AU14" s="163">
        <v>-10.434912732251799</v>
      </c>
      <c r="AV14" s="163">
        <v>-12.3242437020926</v>
      </c>
      <c r="AW14" s="163">
        <v>-19.777049693544601</v>
      </c>
      <c r="AX14" s="163">
        <v>-16.1381260368818</v>
      </c>
      <c r="AY14" s="170">
        <v>-13.1911757327653</v>
      </c>
      <c r="AZ14" s="163"/>
      <c r="BA14" s="171">
        <v>-2.2873684465681601</v>
      </c>
      <c r="BB14" s="172">
        <v>7.2713715265886796</v>
      </c>
      <c r="BC14" s="173">
        <v>2.4256083055271298</v>
      </c>
      <c r="BD14" s="163"/>
      <c r="BE14" s="174">
        <v>-9.3064611998216904</v>
      </c>
    </row>
    <row r="15" spans="1:57" x14ac:dyDescent="0.25">
      <c r="A15" s="21" t="s">
        <v>26</v>
      </c>
      <c r="B15" s="3" t="str">
        <f t="shared" si="0"/>
        <v>Fairfax/Tysons Corner, VA</v>
      </c>
      <c r="C15" s="3"/>
      <c r="D15" s="24" t="s">
        <v>16</v>
      </c>
      <c r="E15" s="27" t="s">
        <v>17</v>
      </c>
      <c r="F15" s="3"/>
      <c r="G15" s="190">
        <v>75.171582717190304</v>
      </c>
      <c r="H15" s="185">
        <v>107.31623267097901</v>
      </c>
      <c r="I15" s="185">
        <v>125.877868530499</v>
      </c>
      <c r="J15" s="185">
        <v>116.537027495378</v>
      </c>
      <c r="K15" s="185">
        <v>86.141699399260602</v>
      </c>
      <c r="L15" s="191">
        <v>102.208882162661</v>
      </c>
      <c r="M15" s="185"/>
      <c r="N15" s="192">
        <v>86.4018565157116</v>
      </c>
      <c r="O15" s="193">
        <v>85.806579251386296</v>
      </c>
      <c r="P15" s="194">
        <v>86.104217883548898</v>
      </c>
      <c r="Q15" s="185"/>
      <c r="R15" s="195">
        <v>97.607549511486596</v>
      </c>
      <c r="S15" s="168"/>
      <c r="T15" s="169">
        <v>-21.599931622178701</v>
      </c>
      <c r="U15" s="163">
        <v>-31.330578048045599</v>
      </c>
      <c r="V15" s="163">
        <v>-36.858876557390701</v>
      </c>
      <c r="W15" s="163">
        <v>-40.881849885865101</v>
      </c>
      <c r="X15" s="163">
        <v>-38.4940915872197</v>
      </c>
      <c r="Y15" s="170">
        <v>-35.204297450901798</v>
      </c>
      <c r="Z15" s="163"/>
      <c r="AA15" s="171">
        <v>-17.944180157531299</v>
      </c>
      <c r="AB15" s="172">
        <v>-17.4518259716945</v>
      </c>
      <c r="AC15" s="173">
        <v>-17.699590365837501</v>
      </c>
      <c r="AD15" s="163"/>
      <c r="AE15" s="174">
        <v>-31.534004314060901</v>
      </c>
      <c r="AG15" s="190">
        <v>78.5322181146025</v>
      </c>
      <c r="AH15" s="185">
        <v>127.83082428373299</v>
      </c>
      <c r="AI15" s="185">
        <v>161.25859028419501</v>
      </c>
      <c r="AJ15" s="185">
        <v>154.369976894639</v>
      </c>
      <c r="AK15" s="185">
        <v>109.776653766173</v>
      </c>
      <c r="AL15" s="191">
        <v>126.353652668669</v>
      </c>
      <c r="AM15" s="185"/>
      <c r="AN15" s="192">
        <v>99.474220194085007</v>
      </c>
      <c r="AO15" s="193">
        <v>105.779831042051</v>
      </c>
      <c r="AP15" s="194">
        <v>102.627025618068</v>
      </c>
      <c r="AQ15" s="185"/>
      <c r="AR15" s="195">
        <v>119.574616368497</v>
      </c>
      <c r="AS15" s="168"/>
      <c r="AT15" s="169">
        <v>-0.97400786118046201</v>
      </c>
      <c r="AU15" s="163">
        <v>-4.7245752241370604E-3</v>
      </c>
      <c r="AV15" s="163">
        <v>0.63528810148455095</v>
      </c>
      <c r="AW15" s="163">
        <v>-3.1320350266281798</v>
      </c>
      <c r="AX15" s="163">
        <v>-10.5596583774193</v>
      </c>
      <c r="AY15" s="170">
        <v>-2.7271593759711901</v>
      </c>
      <c r="AZ15" s="163"/>
      <c r="BA15" s="171">
        <v>-3.5411982485004501</v>
      </c>
      <c r="BB15" s="172">
        <v>4.9206987823183699</v>
      </c>
      <c r="BC15" s="173">
        <v>0.64188447574733898</v>
      </c>
      <c r="BD15" s="163"/>
      <c r="BE15" s="174">
        <v>-1.92205168082125</v>
      </c>
    </row>
    <row r="16" spans="1:57" x14ac:dyDescent="0.25">
      <c r="A16" s="21" t="s">
        <v>27</v>
      </c>
      <c r="B16" s="3" t="str">
        <f t="shared" si="0"/>
        <v>I-95 Fredericksburg, VA</v>
      </c>
      <c r="C16" s="3"/>
      <c r="D16" s="24" t="s">
        <v>16</v>
      </c>
      <c r="E16" s="27" t="s">
        <v>17</v>
      </c>
      <c r="F16" s="3"/>
      <c r="G16" s="190">
        <v>51.349226091763398</v>
      </c>
      <c r="H16" s="185">
        <v>59.205492537313397</v>
      </c>
      <c r="I16" s="185">
        <v>67.268374792703099</v>
      </c>
      <c r="J16" s="185">
        <v>64.508150359314499</v>
      </c>
      <c r="K16" s="185">
        <v>64.288548369264703</v>
      </c>
      <c r="L16" s="191">
        <v>61.323958430071798</v>
      </c>
      <c r="M16" s="185"/>
      <c r="N16" s="192">
        <v>75.426222222222194</v>
      </c>
      <c r="O16" s="193">
        <v>65.014865671641701</v>
      </c>
      <c r="P16" s="194">
        <v>70.220543946931997</v>
      </c>
      <c r="Q16" s="185"/>
      <c r="R16" s="195">
        <v>63.865840006317597</v>
      </c>
      <c r="S16" s="168"/>
      <c r="T16" s="169">
        <v>-1.4875328549746001</v>
      </c>
      <c r="U16" s="163">
        <v>-9.3014155906004401</v>
      </c>
      <c r="V16" s="163">
        <v>-9.6071049437356706</v>
      </c>
      <c r="W16" s="163">
        <v>-14.5025455268717</v>
      </c>
      <c r="X16" s="163">
        <v>-9.7044168270446391</v>
      </c>
      <c r="Y16" s="170">
        <v>-9.4094709935601504</v>
      </c>
      <c r="Z16" s="163"/>
      <c r="AA16" s="171">
        <v>-20.652410644690502</v>
      </c>
      <c r="AB16" s="172">
        <v>-33.1189415782693</v>
      </c>
      <c r="AC16" s="173">
        <v>-26.955433504145699</v>
      </c>
      <c r="AD16" s="163"/>
      <c r="AE16" s="174">
        <v>-15.7657848201207</v>
      </c>
      <c r="AG16" s="190">
        <v>50.555291208487503</v>
      </c>
      <c r="AH16" s="185">
        <v>59.186049897773103</v>
      </c>
      <c r="AI16" s="185">
        <v>65.7780374167518</v>
      </c>
      <c r="AJ16" s="185">
        <v>68.036848868378101</v>
      </c>
      <c r="AK16" s="185">
        <v>65.791241329759302</v>
      </c>
      <c r="AL16" s="191">
        <v>61.868952246212999</v>
      </c>
      <c r="AM16" s="185"/>
      <c r="AN16" s="192">
        <v>84.085073368889297</v>
      </c>
      <c r="AO16" s="193">
        <v>84.587281067786705</v>
      </c>
      <c r="AP16" s="194">
        <v>84.336177218337994</v>
      </c>
      <c r="AQ16" s="185"/>
      <c r="AR16" s="195">
        <v>68.287804620977894</v>
      </c>
      <c r="AS16" s="168"/>
      <c r="AT16" s="169">
        <v>0.58638303292036498</v>
      </c>
      <c r="AU16" s="163">
        <v>-4.1420059261940896</v>
      </c>
      <c r="AV16" s="163">
        <v>-5.6246337111522902</v>
      </c>
      <c r="AW16" s="163">
        <v>-6.3639465745614503</v>
      </c>
      <c r="AX16" s="163">
        <v>-4.35680239105083</v>
      </c>
      <c r="AY16" s="170">
        <v>-4.2725318811103401</v>
      </c>
      <c r="AZ16" s="163"/>
      <c r="BA16" s="171">
        <v>1.39440810181537</v>
      </c>
      <c r="BB16" s="172">
        <v>0.48833282383514898</v>
      </c>
      <c r="BC16" s="173">
        <v>0.93798833645850999</v>
      </c>
      <c r="BD16" s="163"/>
      <c r="BE16" s="174">
        <v>-2.4970217452719199</v>
      </c>
    </row>
    <row r="17" spans="1:70" x14ac:dyDescent="0.25">
      <c r="A17" s="21" t="s">
        <v>28</v>
      </c>
      <c r="B17" s="3" t="str">
        <f t="shared" si="0"/>
        <v>Dulles Airport Area, VA</v>
      </c>
      <c r="C17" s="3"/>
      <c r="D17" s="24" t="s">
        <v>16</v>
      </c>
      <c r="E17" s="27" t="s">
        <v>17</v>
      </c>
      <c r="F17" s="3"/>
      <c r="G17" s="190">
        <v>65.767637591342094</v>
      </c>
      <c r="H17" s="185">
        <v>102.314445472204</v>
      </c>
      <c r="I17" s="185">
        <v>122.48898529275699</v>
      </c>
      <c r="J17" s="185">
        <v>106.724306724632</v>
      </c>
      <c r="K17" s="185">
        <v>74.526117842937694</v>
      </c>
      <c r="L17" s="191">
        <v>94.364298584774701</v>
      </c>
      <c r="M17" s="185"/>
      <c r="N17" s="192">
        <v>62.150556840255199</v>
      </c>
      <c r="O17" s="193">
        <v>58.704417722689797</v>
      </c>
      <c r="P17" s="194">
        <v>60.427487281472501</v>
      </c>
      <c r="Q17" s="185"/>
      <c r="R17" s="195">
        <v>84.668066783831193</v>
      </c>
      <c r="S17" s="168"/>
      <c r="T17" s="169">
        <v>-16.592312096977601</v>
      </c>
      <c r="U17" s="163">
        <v>-25.6704343442272</v>
      </c>
      <c r="V17" s="163">
        <v>-23.8067443943273</v>
      </c>
      <c r="W17" s="163">
        <v>-31.0141744839203</v>
      </c>
      <c r="X17" s="163">
        <v>-35.8163980620891</v>
      </c>
      <c r="Y17" s="170">
        <v>-27.1970415975841</v>
      </c>
      <c r="Z17" s="163"/>
      <c r="AA17" s="171">
        <v>-33.597623803743197</v>
      </c>
      <c r="AB17" s="172">
        <v>-37.724579590921003</v>
      </c>
      <c r="AC17" s="173">
        <v>-35.668448922559897</v>
      </c>
      <c r="AD17" s="163"/>
      <c r="AE17" s="174">
        <v>-29.1008336852199</v>
      </c>
      <c r="AG17" s="190">
        <v>68.6593619924151</v>
      </c>
      <c r="AH17" s="185">
        <v>111.582869762279</v>
      </c>
      <c r="AI17" s="185">
        <v>132.909102534455</v>
      </c>
      <c r="AJ17" s="185">
        <v>125.926924197576</v>
      </c>
      <c r="AK17" s="185">
        <v>95.802083063546306</v>
      </c>
      <c r="AL17" s="191">
        <v>106.976068310054</v>
      </c>
      <c r="AM17" s="185"/>
      <c r="AN17" s="192">
        <v>83.189959069466198</v>
      </c>
      <c r="AO17" s="193">
        <v>83.033600730737206</v>
      </c>
      <c r="AP17" s="194">
        <v>83.111779900101695</v>
      </c>
      <c r="AQ17" s="185"/>
      <c r="AR17" s="195">
        <v>100.15770019292501</v>
      </c>
      <c r="AS17" s="168"/>
      <c r="AT17" s="169">
        <v>4.92301047693035</v>
      </c>
      <c r="AU17" s="163">
        <v>7.7795577238025304</v>
      </c>
      <c r="AV17" s="163">
        <v>5.1724843582331301</v>
      </c>
      <c r="AW17" s="163">
        <v>-1.4240079942414301</v>
      </c>
      <c r="AX17" s="163">
        <v>-2.0567665498820298</v>
      </c>
      <c r="AY17" s="170">
        <v>2.6840660420067199</v>
      </c>
      <c r="AZ17" s="163"/>
      <c r="BA17" s="171">
        <v>-2.6364353687388098</v>
      </c>
      <c r="BB17" s="172">
        <v>-1.70602131561543</v>
      </c>
      <c r="BC17" s="173">
        <v>-2.1738781355855199</v>
      </c>
      <c r="BD17" s="163"/>
      <c r="BE17" s="174">
        <v>1.48917691741587</v>
      </c>
    </row>
    <row r="18" spans="1:70" x14ac:dyDescent="0.25">
      <c r="A18" s="21" t="s">
        <v>29</v>
      </c>
      <c r="B18" s="3" t="str">
        <f t="shared" si="0"/>
        <v>Williamsburg, VA</v>
      </c>
      <c r="C18" s="3"/>
      <c r="D18" s="24" t="s">
        <v>16</v>
      </c>
      <c r="E18" s="27" t="s">
        <v>17</v>
      </c>
      <c r="F18" s="3"/>
      <c r="G18" s="190">
        <v>89.855633579725406</v>
      </c>
      <c r="H18" s="185">
        <v>119.7831718585</v>
      </c>
      <c r="I18" s="185">
        <v>121.19500527983099</v>
      </c>
      <c r="J18" s="185">
        <v>122.48740628299799</v>
      </c>
      <c r="K18" s="185">
        <v>121.93956177402301</v>
      </c>
      <c r="L18" s="191">
        <v>115.05215575501499</v>
      </c>
      <c r="M18" s="185"/>
      <c r="N18" s="192">
        <v>139.717643875395</v>
      </c>
      <c r="O18" s="193">
        <v>111.671863780359</v>
      </c>
      <c r="P18" s="194">
        <v>125.69475382787699</v>
      </c>
      <c r="Q18" s="185"/>
      <c r="R18" s="195">
        <v>118.092898061547</v>
      </c>
      <c r="S18" s="168"/>
      <c r="T18" s="169">
        <v>72.154832723989301</v>
      </c>
      <c r="U18" s="163">
        <v>134.33166868671</v>
      </c>
      <c r="V18" s="163">
        <v>104.549422307979</v>
      </c>
      <c r="W18" s="163">
        <v>81.726445518913806</v>
      </c>
      <c r="X18" s="163">
        <v>59.201666101577402</v>
      </c>
      <c r="Y18" s="170">
        <v>87.651638632321394</v>
      </c>
      <c r="Z18" s="163"/>
      <c r="AA18" s="171">
        <v>13.708563280137099</v>
      </c>
      <c r="AB18" s="172">
        <v>-16.308691815946499</v>
      </c>
      <c r="AC18" s="173">
        <v>-1.91840580055421</v>
      </c>
      <c r="AD18" s="163"/>
      <c r="AE18" s="174">
        <v>46.864926875275899</v>
      </c>
      <c r="AG18" s="190">
        <v>60.4795479144667</v>
      </c>
      <c r="AH18" s="185">
        <v>72.379124538014693</v>
      </c>
      <c r="AI18" s="185">
        <v>73.343716341076998</v>
      </c>
      <c r="AJ18" s="185">
        <v>76.702005675818299</v>
      </c>
      <c r="AK18" s="185">
        <v>86.751452943505797</v>
      </c>
      <c r="AL18" s="191">
        <v>73.931169482576493</v>
      </c>
      <c r="AM18" s="185"/>
      <c r="AN18" s="192">
        <v>122.469479936642</v>
      </c>
      <c r="AO18" s="193">
        <v>122.75660770855301</v>
      </c>
      <c r="AP18" s="194">
        <v>122.61304382259701</v>
      </c>
      <c r="AQ18" s="185"/>
      <c r="AR18" s="195">
        <v>87.840276436868294</v>
      </c>
      <c r="AS18" s="168"/>
      <c r="AT18" s="169">
        <v>-0.16173758858425399</v>
      </c>
      <c r="AU18" s="163">
        <v>1.9260752634354501</v>
      </c>
      <c r="AV18" s="163">
        <v>-1.5506631915956299</v>
      </c>
      <c r="AW18" s="163">
        <v>0.96479122068434497</v>
      </c>
      <c r="AX18" s="163">
        <v>-4.4070324307871598</v>
      </c>
      <c r="AY18" s="170">
        <v>-0.84546221483689399</v>
      </c>
      <c r="AZ18" s="163"/>
      <c r="BA18" s="171">
        <v>-4.4478179948003103</v>
      </c>
      <c r="BB18" s="172">
        <v>1.5386932834423399</v>
      </c>
      <c r="BC18" s="173">
        <v>-1.5419790084966101</v>
      </c>
      <c r="BD18" s="163"/>
      <c r="BE18" s="174">
        <v>-1.1244238324551199</v>
      </c>
    </row>
    <row r="19" spans="1:70" x14ac:dyDescent="0.25">
      <c r="A19" s="21" t="s">
        <v>30</v>
      </c>
      <c r="B19" s="3" t="str">
        <f t="shared" si="0"/>
        <v>Virginia Beach, VA</v>
      </c>
      <c r="C19" s="3"/>
      <c r="D19" s="24" t="s">
        <v>16</v>
      </c>
      <c r="E19" s="27" t="s">
        <v>17</v>
      </c>
      <c r="F19" s="3"/>
      <c r="G19" s="190">
        <v>76.025030006292198</v>
      </c>
      <c r="H19" s="185">
        <v>89.2131544517854</v>
      </c>
      <c r="I19" s="185">
        <v>98.946747797703296</v>
      </c>
      <c r="J19" s="185">
        <v>94.553512883435502</v>
      </c>
      <c r="K19" s="185">
        <v>90.047973430863607</v>
      </c>
      <c r="L19" s="191">
        <v>89.757283714015998</v>
      </c>
      <c r="M19" s="185"/>
      <c r="N19" s="192">
        <v>134.47875950133701</v>
      </c>
      <c r="O19" s="193">
        <v>128.478456787792</v>
      </c>
      <c r="P19" s="194">
        <v>131.47860814456499</v>
      </c>
      <c r="Q19" s="185"/>
      <c r="R19" s="195">
        <v>101.677662122744</v>
      </c>
      <c r="S19" s="168"/>
      <c r="T19" s="169">
        <v>16.805917542634599</v>
      </c>
      <c r="U19" s="163">
        <v>23.254871969754799</v>
      </c>
      <c r="V19" s="163">
        <v>26.874691162111901</v>
      </c>
      <c r="W19" s="163">
        <v>13.5426389323704</v>
      </c>
      <c r="X19" s="163">
        <v>-1.54060828682771</v>
      </c>
      <c r="Y19" s="170">
        <v>15.017943307303</v>
      </c>
      <c r="Z19" s="163"/>
      <c r="AA19" s="171">
        <v>0.52351333084287299</v>
      </c>
      <c r="AB19" s="172">
        <v>-11.088569877181</v>
      </c>
      <c r="AC19" s="173">
        <v>-5.5062575597651797</v>
      </c>
      <c r="AD19" s="163"/>
      <c r="AE19" s="174">
        <v>6.4738193318579498</v>
      </c>
      <c r="AG19" s="190">
        <v>56.655075894683002</v>
      </c>
      <c r="AH19" s="185">
        <v>62.127217059933898</v>
      </c>
      <c r="AI19" s="185">
        <v>70.899801976168007</v>
      </c>
      <c r="AJ19" s="185">
        <v>73.692512987651398</v>
      </c>
      <c r="AK19" s="185">
        <v>81.412548548843702</v>
      </c>
      <c r="AL19" s="191">
        <v>68.957431293455997</v>
      </c>
      <c r="AM19" s="185"/>
      <c r="AN19" s="192">
        <v>126.03493654632599</v>
      </c>
      <c r="AO19" s="193">
        <v>134.05736437391801</v>
      </c>
      <c r="AP19" s="194">
        <v>130.04615046012199</v>
      </c>
      <c r="AQ19" s="185"/>
      <c r="AR19" s="195">
        <v>86.411351055360697</v>
      </c>
      <c r="AS19" s="168"/>
      <c r="AT19" s="169">
        <v>-2.3486829847456598</v>
      </c>
      <c r="AU19" s="163">
        <v>-5.8805642596643297</v>
      </c>
      <c r="AV19" s="163">
        <v>-1.09182078333854</v>
      </c>
      <c r="AW19" s="163">
        <v>3.9907080821171701</v>
      </c>
      <c r="AX19" s="163">
        <v>1.5420992560946001</v>
      </c>
      <c r="AY19" s="170">
        <v>-0.56599926522592203</v>
      </c>
      <c r="AZ19" s="163"/>
      <c r="BA19" s="171">
        <v>3.6436820263409699</v>
      </c>
      <c r="BB19" s="172">
        <v>3.0208757002319699</v>
      </c>
      <c r="BC19" s="173">
        <v>3.32173630778912</v>
      </c>
      <c r="BD19" s="163"/>
      <c r="BE19" s="174">
        <v>1.06924527004213</v>
      </c>
    </row>
    <row r="20" spans="1:70" x14ac:dyDescent="0.25">
      <c r="A20" s="34" t="s">
        <v>31</v>
      </c>
      <c r="B20" s="3" t="str">
        <f t="shared" si="0"/>
        <v>Norfolk/Portsmouth, VA</v>
      </c>
      <c r="C20" s="3"/>
      <c r="D20" s="24" t="s">
        <v>16</v>
      </c>
      <c r="E20" s="27" t="s">
        <v>17</v>
      </c>
      <c r="F20" s="3"/>
      <c r="G20" s="190">
        <v>57.327551948051898</v>
      </c>
      <c r="H20" s="185">
        <v>69.020535942435899</v>
      </c>
      <c r="I20" s="185">
        <v>78.841791014391006</v>
      </c>
      <c r="J20" s="185">
        <v>106.28339029484</v>
      </c>
      <c r="K20" s="185">
        <v>99.914500193050102</v>
      </c>
      <c r="L20" s="191">
        <v>82.277553878553803</v>
      </c>
      <c r="M20" s="185"/>
      <c r="N20" s="192">
        <v>93.279601017901001</v>
      </c>
      <c r="O20" s="193">
        <v>73.731914619164598</v>
      </c>
      <c r="P20" s="194">
        <v>83.5057578185328</v>
      </c>
      <c r="Q20" s="185"/>
      <c r="R20" s="195">
        <v>82.628469289976394</v>
      </c>
      <c r="S20" s="168"/>
      <c r="T20" s="169">
        <v>-30.344056507710999</v>
      </c>
      <c r="U20" s="163">
        <v>-21.0118760389588</v>
      </c>
      <c r="V20" s="163">
        <v>-12.9171873738226</v>
      </c>
      <c r="W20" s="163">
        <v>15.1734941836486</v>
      </c>
      <c r="X20" s="163">
        <v>-8.2599686935171803</v>
      </c>
      <c r="Y20" s="170">
        <v>-10.8411834895438</v>
      </c>
      <c r="Z20" s="163"/>
      <c r="AA20" s="171">
        <v>-28.590685681852399</v>
      </c>
      <c r="AB20" s="172">
        <v>-41.859487749515502</v>
      </c>
      <c r="AC20" s="173">
        <v>-35.126904424010597</v>
      </c>
      <c r="AD20" s="163"/>
      <c r="AE20" s="174">
        <v>-19.538642736245201</v>
      </c>
      <c r="AG20" s="190">
        <v>58.657607524569997</v>
      </c>
      <c r="AH20" s="185">
        <v>67.970732362232297</v>
      </c>
      <c r="AI20" s="185">
        <v>76.3288388996138</v>
      </c>
      <c r="AJ20" s="185">
        <v>84.451249083011504</v>
      </c>
      <c r="AK20" s="185">
        <v>82.241758529308498</v>
      </c>
      <c r="AL20" s="191">
        <v>73.930037279747197</v>
      </c>
      <c r="AM20" s="185"/>
      <c r="AN20" s="192">
        <v>93.719059920147401</v>
      </c>
      <c r="AO20" s="193">
        <v>86.763888346788306</v>
      </c>
      <c r="AP20" s="194">
        <v>90.241474133467804</v>
      </c>
      <c r="AQ20" s="185"/>
      <c r="AR20" s="195">
        <v>78.5904478093817</v>
      </c>
      <c r="AS20" s="168"/>
      <c r="AT20" s="169">
        <v>0.77544190883671404</v>
      </c>
      <c r="AU20" s="163">
        <v>0.90248824724694399</v>
      </c>
      <c r="AV20" s="163">
        <v>0.71290105626849198</v>
      </c>
      <c r="AW20" s="163">
        <v>9.0197551712942197</v>
      </c>
      <c r="AX20" s="163">
        <v>0.19048445247993201</v>
      </c>
      <c r="AY20" s="170">
        <v>2.4225157685691499</v>
      </c>
      <c r="AZ20" s="163"/>
      <c r="BA20" s="171">
        <v>-7.0009847876055602</v>
      </c>
      <c r="BB20" s="172">
        <v>-14.8587273132866</v>
      </c>
      <c r="BC20" s="173">
        <v>-10.951790543636401</v>
      </c>
      <c r="BD20" s="163"/>
      <c r="BE20" s="174">
        <v>-2.3872190608119599</v>
      </c>
    </row>
    <row r="21" spans="1:70" x14ac:dyDescent="0.25">
      <c r="A21" s="35" t="s">
        <v>32</v>
      </c>
      <c r="B21" s="3" t="str">
        <f t="shared" si="0"/>
        <v>Newport News/Hampton, VA</v>
      </c>
      <c r="C21" s="3"/>
      <c r="D21" s="24" t="s">
        <v>16</v>
      </c>
      <c r="E21" s="27" t="s">
        <v>17</v>
      </c>
      <c r="F21" s="3"/>
      <c r="G21" s="190">
        <v>43.095958593860502</v>
      </c>
      <c r="H21" s="185">
        <v>53.9181943273447</v>
      </c>
      <c r="I21" s="185">
        <v>58.196198896590701</v>
      </c>
      <c r="J21" s="185">
        <v>55.190011755552398</v>
      </c>
      <c r="K21" s="185">
        <v>54.559406068750803</v>
      </c>
      <c r="L21" s="191">
        <v>52.991953928419797</v>
      </c>
      <c r="M21" s="185"/>
      <c r="N21" s="192">
        <v>77.496221672089405</v>
      </c>
      <c r="O21" s="193">
        <v>61.190629876927403</v>
      </c>
      <c r="P21" s="194">
        <v>69.343425774508404</v>
      </c>
      <c r="Q21" s="185"/>
      <c r="R21" s="195">
        <v>57.663803027302301</v>
      </c>
      <c r="S21" s="168"/>
      <c r="T21" s="169">
        <v>2.3485704673444898</v>
      </c>
      <c r="U21" s="163">
        <v>2.0630417750571701</v>
      </c>
      <c r="V21" s="163">
        <v>-4.1106151121356396</v>
      </c>
      <c r="W21" s="163">
        <v>-7.3040804008774796</v>
      </c>
      <c r="X21" s="163">
        <v>-43.1078038407015</v>
      </c>
      <c r="Y21" s="170">
        <v>-14.821664563733</v>
      </c>
      <c r="Z21" s="163"/>
      <c r="AA21" s="171">
        <v>-33.930835986154001</v>
      </c>
      <c r="AB21" s="172">
        <v>-47.729654635519303</v>
      </c>
      <c r="AC21" s="173">
        <v>-40.823476376901901</v>
      </c>
      <c r="AD21" s="163"/>
      <c r="AE21" s="174">
        <v>-25.994247979600502</v>
      </c>
      <c r="AG21" s="190">
        <v>40.256563347007997</v>
      </c>
      <c r="AH21" s="185">
        <v>48.236360478851303</v>
      </c>
      <c r="AI21" s="185">
        <v>52.712621672089398</v>
      </c>
      <c r="AJ21" s="185">
        <v>51.5878090748337</v>
      </c>
      <c r="AK21" s="185">
        <v>52.492711582260497</v>
      </c>
      <c r="AL21" s="191">
        <v>49.057213231008603</v>
      </c>
      <c r="AM21" s="185"/>
      <c r="AN21" s="192">
        <v>70.922336295798502</v>
      </c>
      <c r="AO21" s="193">
        <v>70.710479360588394</v>
      </c>
      <c r="AP21" s="194">
        <v>70.816407828193505</v>
      </c>
      <c r="AQ21" s="185"/>
      <c r="AR21" s="195">
        <v>55.274125973061402</v>
      </c>
      <c r="AS21" s="168"/>
      <c r="AT21" s="169">
        <v>-6.5050627783424</v>
      </c>
      <c r="AU21" s="163">
        <v>-7.40126190198652</v>
      </c>
      <c r="AV21" s="163">
        <v>-7.5008406883372398</v>
      </c>
      <c r="AW21" s="163">
        <v>-14.514949516507301</v>
      </c>
      <c r="AX21" s="163">
        <v>-27.435683334188699</v>
      </c>
      <c r="AY21" s="170">
        <v>-13.8812787578595</v>
      </c>
      <c r="AZ21" s="163"/>
      <c r="BA21" s="171">
        <v>-22.329207085653898</v>
      </c>
      <c r="BB21" s="172">
        <v>-23.133322172091599</v>
      </c>
      <c r="BC21" s="173">
        <v>-22.732755288228201</v>
      </c>
      <c r="BD21" s="163"/>
      <c r="BE21" s="174">
        <v>-17.347224066190599</v>
      </c>
    </row>
    <row r="22" spans="1:70" x14ac:dyDescent="0.25">
      <c r="A22" s="36" t="s">
        <v>33</v>
      </c>
      <c r="B22" s="3" t="str">
        <f t="shared" si="0"/>
        <v>Chesapeake/Suffolk, VA</v>
      </c>
      <c r="C22" s="3"/>
      <c r="D22" s="25" t="s">
        <v>16</v>
      </c>
      <c r="E22" s="28" t="s">
        <v>17</v>
      </c>
      <c r="F22" s="3"/>
      <c r="G22" s="196">
        <v>56.321445227729399</v>
      </c>
      <c r="H22" s="197">
        <v>72.290611101808395</v>
      </c>
      <c r="I22" s="197">
        <v>74.896051774949697</v>
      </c>
      <c r="J22" s="197">
        <v>74.952216259209607</v>
      </c>
      <c r="K22" s="197">
        <v>62.801299330207598</v>
      </c>
      <c r="L22" s="198">
        <v>68.252324738780899</v>
      </c>
      <c r="M22" s="185"/>
      <c r="N22" s="199">
        <v>72.9360972873409</v>
      </c>
      <c r="O22" s="200">
        <v>64.558043553248396</v>
      </c>
      <c r="P22" s="201">
        <v>68.747070420294705</v>
      </c>
      <c r="Q22" s="185"/>
      <c r="R22" s="202">
        <v>68.393680647784905</v>
      </c>
      <c r="S22" s="168"/>
      <c r="T22" s="175">
        <v>-0.444306912458449</v>
      </c>
      <c r="U22" s="176">
        <v>-1.8702469222695799</v>
      </c>
      <c r="V22" s="176">
        <v>-4.4822867823507098</v>
      </c>
      <c r="W22" s="176">
        <v>-5.8467336603515303</v>
      </c>
      <c r="X22" s="176">
        <v>-20.846816538955199</v>
      </c>
      <c r="Y22" s="177">
        <v>-7.1649322172961796</v>
      </c>
      <c r="Z22" s="163"/>
      <c r="AA22" s="178">
        <v>-27.060844398324001</v>
      </c>
      <c r="AB22" s="179">
        <v>-38.330558718368103</v>
      </c>
      <c r="AC22" s="180">
        <v>-32.824768262378299</v>
      </c>
      <c r="AD22" s="163"/>
      <c r="AE22" s="181">
        <v>-16.342350713368798</v>
      </c>
      <c r="AG22" s="196">
        <v>49.486196939886099</v>
      </c>
      <c r="AH22" s="197">
        <v>64.057817230408503</v>
      </c>
      <c r="AI22" s="197">
        <v>69.305962294875997</v>
      </c>
      <c r="AJ22" s="197">
        <v>68.148657208640302</v>
      </c>
      <c r="AK22" s="197">
        <v>62.687636997655702</v>
      </c>
      <c r="AL22" s="198">
        <v>62.737254134293302</v>
      </c>
      <c r="AM22" s="185"/>
      <c r="AN22" s="199">
        <v>74.892906676992595</v>
      </c>
      <c r="AO22" s="200">
        <v>76.123989178667102</v>
      </c>
      <c r="AP22" s="201">
        <v>75.508447927829806</v>
      </c>
      <c r="AQ22" s="185"/>
      <c r="AR22" s="202">
        <v>66.386166646732306</v>
      </c>
      <c r="AS22" s="168"/>
      <c r="AT22" s="175">
        <v>-0.46331198392753897</v>
      </c>
      <c r="AU22" s="176">
        <v>-1.7908026330850499</v>
      </c>
      <c r="AV22" s="176">
        <v>-2.9318036868525401</v>
      </c>
      <c r="AW22" s="176">
        <v>-4.1550734963669802</v>
      </c>
      <c r="AX22" s="176">
        <v>-6.3538244224071798</v>
      </c>
      <c r="AY22" s="177">
        <v>-3.2983545533981902</v>
      </c>
      <c r="AZ22" s="163"/>
      <c r="BA22" s="178">
        <v>-8.6144399337295194</v>
      </c>
      <c r="BB22" s="179">
        <v>-9.4097884750842002</v>
      </c>
      <c r="BC22" s="180">
        <v>-9.0170939351956303</v>
      </c>
      <c r="BD22" s="163"/>
      <c r="BE22" s="181">
        <v>-5.2340748976039304</v>
      </c>
    </row>
    <row r="23" spans="1:70" ht="13" x14ac:dyDescent="0.3">
      <c r="A23" s="35" t="s">
        <v>105</v>
      </c>
      <c r="B23" s="3" t="s">
        <v>105</v>
      </c>
      <c r="C23" s="9"/>
      <c r="D23" s="23" t="s">
        <v>16</v>
      </c>
      <c r="E23" s="26" t="s">
        <v>17</v>
      </c>
      <c r="F23" s="3"/>
      <c r="G23" s="182">
        <v>75.800013351134794</v>
      </c>
      <c r="H23" s="183">
        <v>128.58217289719599</v>
      </c>
      <c r="I23" s="183">
        <v>154.04006675567399</v>
      </c>
      <c r="J23" s="183">
        <v>147.27210947930499</v>
      </c>
      <c r="K23" s="183">
        <v>115.25680574098701</v>
      </c>
      <c r="L23" s="184">
        <v>124.19023364485901</v>
      </c>
      <c r="M23" s="185"/>
      <c r="N23" s="186">
        <v>126.82253671562</v>
      </c>
      <c r="O23" s="187">
        <v>91.457436582109395</v>
      </c>
      <c r="P23" s="188">
        <v>109.139986648865</v>
      </c>
      <c r="Q23" s="185"/>
      <c r="R23" s="189">
        <v>119.890163074575</v>
      </c>
      <c r="S23" s="168"/>
      <c r="T23" s="160">
        <v>9.6671832347787792</v>
      </c>
      <c r="U23" s="161">
        <v>13.496171606720701</v>
      </c>
      <c r="V23" s="161">
        <v>11.434900240801101</v>
      </c>
      <c r="W23" s="161">
        <v>9.3875037450882992</v>
      </c>
      <c r="X23" s="161">
        <v>-20.593900540229601</v>
      </c>
      <c r="Y23" s="162">
        <v>3.4185220130693099</v>
      </c>
      <c r="Z23" s="163"/>
      <c r="AA23" s="164">
        <v>-33.988357665912503</v>
      </c>
      <c r="AB23" s="165">
        <v>-41.863312720263004</v>
      </c>
      <c r="AC23" s="166">
        <v>-37.533626930639599</v>
      </c>
      <c r="AD23" s="163"/>
      <c r="AE23" s="167">
        <v>-11.6469947419638</v>
      </c>
      <c r="AF23" s="40"/>
      <c r="AG23" s="182">
        <v>74.9159746328437</v>
      </c>
      <c r="AH23" s="183">
        <v>107.142324766355</v>
      </c>
      <c r="AI23" s="183">
        <v>127.517039385847</v>
      </c>
      <c r="AJ23" s="183">
        <v>129.87447263017299</v>
      </c>
      <c r="AK23" s="183">
        <v>131.306643858477</v>
      </c>
      <c r="AL23" s="184">
        <v>114.151291054739</v>
      </c>
      <c r="AM23" s="185"/>
      <c r="AN23" s="186">
        <v>170.16193508010599</v>
      </c>
      <c r="AO23" s="187">
        <v>168.06319759679499</v>
      </c>
      <c r="AP23" s="188">
        <v>169.11256633845099</v>
      </c>
      <c r="AQ23" s="185"/>
      <c r="AR23" s="189">
        <v>129.85451256437099</v>
      </c>
      <c r="AS23" s="168"/>
      <c r="AT23" s="160">
        <v>15.9758576644572</v>
      </c>
      <c r="AU23" s="161">
        <v>23.089745505318199</v>
      </c>
      <c r="AV23" s="161">
        <v>13.4155941961174</v>
      </c>
      <c r="AW23" s="161">
        <v>17.519318723422</v>
      </c>
      <c r="AX23" s="161">
        <v>17.7088575095278</v>
      </c>
      <c r="AY23" s="162">
        <v>17.406014837489</v>
      </c>
      <c r="AZ23" s="163"/>
      <c r="BA23" s="164">
        <v>14.9926688404001</v>
      </c>
      <c r="BB23" s="165">
        <v>17.799978559270599</v>
      </c>
      <c r="BC23" s="166">
        <v>16.3706886750414</v>
      </c>
      <c r="BD23" s="163"/>
      <c r="BE23" s="167">
        <v>17.018632876216898</v>
      </c>
      <c r="BF23" s="40"/>
      <c r="BG23" s="41"/>
      <c r="BH23" s="41"/>
      <c r="BI23" s="41"/>
      <c r="BJ23" s="41"/>
      <c r="BK23" s="41"/>
      <c r="BL23" s="41"/>
      <c r="BM23" s="41"/>
      <c r="BN23" s="41"/>
      <c r="BO23" s="41"/>
      <c r="BP23" s="41"/>
      <c r="BQ23" s="41"/>
      <c r="BR23" s="41"/>
    </row>
    <row r="24" spans="1:70" x14ac:dyDescent="0.25">
      <c r="A24" s="35" t="s">
        <v>43</v>
      </c>
      <c r="B24" s="3" t="str">
        <f t="shared" si="0"/>
        <v>Richmond North/Glen Allen, VA</v>
      </c>
      <c r="C24" s="10"/>
      <c r="D24" s="24" t="s">
        <v>16</v>
      </c>
      <c r="E24" s="27" t="s">
        <v>17</v>
      </c>
      <c r="F24" s="3"/>
      <c r="G24" s="190">
        <v>47.970482576799597</v>
      </c>
      <c r="H24" s="185">
        <v>67.243399816597801</v>
      </c>
      <c r="I24" s="185">
        <v>79.174927785419499</v>
      </c>
      <c r="J24" s="185">
        <v>77.2045988078862</v>
      </c>
      <c r="K24" s="185">
        <v>63.658568317285599</v>
      </c>
      <c r="L24" s="191">
        <v>67.050395460797702</v>
      </c>
      <c r="M24" s="185"/>
      <c r="N24" s="192">
        <v>75.715686611646007</v>
      </c>
      <c r="O24" s="193">
        <v>62.722256992205402</v>
      </c>
      <c r="P24" s="194">
        <v>69.218971801925704</v>
      </c>
      <c r="Q24" s="185"/>
      <c r="R24" s="195">
        <v>67.669988701120005</v>
      </c>
      <c r="S24" s="168"/>
      <c r="T24" s="169">
        <v>16.797331648436302</v>
      </c>
      <c r="U24" s="163">
        <v>10.6810020933712</v>
      </c>
      <c r="V24" s="163">
        <v>3.9264337995269898</v>
      </c>
      <c r="W24" s="163">
        <v>3.1300565020708201E-2</v>
      </c>
      <c r="X24" s="163">
        <v>-1.4681611931154801</v>
      </c>
      <c r="Y24" s="170">
        <v>4.8327563412421197</v>
      </c>
      <c r="Z24" s="163"/>
      <c r="AA24" s="171">
        <v>-13.106750557204</v>
      </c>
      <c r="AB24" s="172">
        <v>-30.952883647356</v>
      </c>
      <c r="AC24" s="173">
        <v>-22.2154892663428</v>
      </c>
      <c r="AD24" s="163"/>
      <c r="AE24" s="174">
        <v>-4.83820400287851</v>
      </c>
      <c r="AF24" s="40"/>
      <c r="AG24" s="190">
        <v>42.620313789546003</v>
      </c>
      <c r="AH24" s="185">
        <v>63.401567228335601</v>
      </c>
      <c r="AI24" s="185">
        <v>74.880880903255303</v>
      </c>
      <c r="AJ24" s="185">
        <v>72.890358207244304</v>
      </c>
      <c r="AK24" s="185">
        <v>74.613849724896795</v>
      </c>
      <c r="AL24" s="191">
        <v>65.681393970655606</v>
      </c>
      <c r="AM24" s="185"/>
      <c r="AN24" s="192">
        <v>99.067877980284194</v>
      </c>
      <c r="AO24" s="193">
        <v>99.225244727189306</v>
      </c>
      <c r="AP24" s="194">
        <v>99.1465613537368</v>
      </c>
      <c r="AQ24" s="185"/>
      <c r="AR24" s="195">
        <v>75.242870365821702</v>
      </c>
      <c r="AS24" s="168"/>
      <c r="AT24" s="169">
        <v>-7.6600437830703401</v>
      </c>
      <c r="AU24" s="163">
        <v>6.4299362389367802</v>
      </c>
      <c r="AV24" s="163">
        <v>6.9237553811147503</v>
      </c>
      <c r="AW24" s="163">
        <v>3.5927065382003001</v>
      </c>
      <c r="AX24" s="163">
        <v>9.1115192150930806</v>
      </c>
      <c r="AY24" s="170">
        <v>4.4022893245719903</v>
      </c>
      <c r="AZ24" s="163"/>
      <c r="BA24" s="171">
        <v>6.5847193902001804</v>
      </c>
      <c r="BB24" s="172">
        <v>7.0561282559733698</v>
      </c>
      <c r="BC24" s="173">
        <v>6.82009078588219</v>
      </c>
      <c r="BD24" s="163"/>
      <c r="BE24" s="174">
        <v>5.2937356106395104</v>
      </c>
      <c r="BF24" s="40"/>
      <c r="BG24" s="41"/>
      <c r="BH24" s="41"/>
      <c r="BI24" s="41"/>
      <c r="BJ24" s="41"/>
      <c r="BK24" s="41"/>
      <c r="BL24" s="41"/>
      <c r="BM24" s="41"/>
      <c r="BN24" s="41"/>
      <c r="BO24" s="41"/>
      <c r="BP24" s="41"/>
      <c r="BQ24" s="41"/>
      <c r="BR24" s="41"/>
    </row>
    <row r="25" spans="1:70" x14ac:dyDescent="0.25">
      <c r="A25" s="35" t="s">
        <v>44</v>
      </c>
      <c r="B25" s="3" t="str">
        <f t="shared" si="0"/>
        <v>Richmond West/Midlothian, VA</v>
      </c>
      <c r="C25" s="3"/>
      <c r="D25" s="24" t="s">
        <v>16</v>
      </c>
      <c r="E25" s="27" t="s">
        <v>17</v>
      </c>
      <c r="F25" s="3"/>
      <c r="G25" s="190">
        <v>39.721124601366697</v>
      </c>
      <c r="H25" s="185">
        <v>55.997461702733403</v>
      </c>
      <c r="I25" s="185">
        <v>58.751219988610401</v>
      </c>
      <c r="J25" s="185">
        <v>55.639483485193601</v>
      </c>
      <c r="K25" s="185">
        <v>51.903713638952098</v>
      </c>
      <c r="L25" s="191">
        <v>52.402600683371197</v>
      </c>
      <c r="M25" s="185"/>
      <c r="N25" s="192">
        <v>58.058306862186697</v>
      </c>
      <c r="O25" s="193">
        <v>62.1054248861047</v>
      </c>
      <c r="P25" s="194">
        <v>60.081865874145699</v>
      </c>
      <c r="Q25" s="185"/>
      <c r="R25" s="195">
        <v>54.596676452163997</v>
      </c>
      <c r="S25" s="168"/>
      <c r="T25" s="169">
        <v>-12.637397504146399</v>
      </c>
      <c r="U25" s="163">
        <v>5.0869895714015199</v>
      </c>
      <c r="V25" s="163">
        <v>2.3425257905299102</v>
      </c>
      <c r="W25" s="163">
        <v>2.03992533433291</v>
      </c>
      <c r="X25" s="163">
        <v>2.94046078266244</v>
      </c>
      <c r="Y25" s="170">
        <v>0.34642253134314199</v>
      </c>
      <c r="Z25" s="163"/>
      <c r="AA25" s="171">
        <v>-16.241926445535999</v>
      </c>
      <c r="AB25" s="172">
        <v>-15.3364295478248</v>
      </c>
      <c r="AC25" s="173">
        <v>-15.776361237482901</v>
      </c>
      <c r="AD25" s="163"/>
      <c r="AE25" s="174">
        <v>-5.3504158676663698</v>
      </c>
      <c r="AF25" s="40"/>
      <c r="AG25" s="190">
        <v>37.965345145216403</v>
      </c>
      <c r="AH25" s="185">
        <v>50.053410691913399</v>
      </c>
      <c r="AI25" s="185">
        <v>54.5875894646924</v>
      </c>
      <c r="AJ25" s="185">
        <v>54.146086474942997</v>
      </c>
      <c r="AK25" s="185">
        <v>65.884034844817705</v>
      </c>
      <c r="AL25" s="191">
        <v>52.527293324316602</v>
      </c>
      <c r="AM25" s="185"/>
      <c r="AN25" s="192">
        <v>85.916021091970293</v>
      </c>
      <c r="AO25" s="193">
        <v>90.631426865034101</v>
      </c>
      <c r="AP25" s="194">
        <v>88.273723978502204</v>
      </c>
      <c r="AQ25" s="185"/>
      <c r="AR25" s="195">
        <v>62.740559225512499</v>
      </c>
      <c r="AS25" s="168"/>
      <c r="AT25" s="169">
        <v>-4.2379566448497199</v>
      </c>
      <c r="AU25" s="163">
        <v>2.8051021119997599</v>
      </c>
      <c r="AV25" s="163">
        <v>4.26234574773886</v>
      </c>
      <c r="AW25" s="163">
        <v>3.1702700577369498</v>
      </c>
      <c r="AX25" s="163">
        <v>30.985303437065301</v>
      </c>
      <c r="AY25" s="170">
        <v>7.8721074689169503</v>
      </c>
      <c r="AZ25" s="163"/>
      <c r="BA25" s="171">
        <v>23.0397835405047</v>
      </c>
      <c r="BB25" s="172">
        <v>24.820513246890801</v>
      </c>
      <c r="BC25" s="173">
        <v>23.9475357397998</v>
      </c>
      <c r="BD25" s="163"/>
      <c r="BE25" s="174">
        <v>13.805497758081801</v>
      </c>
      <c r="BF25" s="40"/>
      <c r="BG25" s="41"/>
      <c r="BH25" s="41"/>
      <c r="BI25" s="41"/>
      <c r="BJ25" s="41"/>
      <c r="BK25" s="41"/>
      <c r="BL25" s="41"/>
      <c r="BM25" s="41"/>
      <c r="BN25" s="41"/>
      <c r="BO25" s="41"/>
      <c r="BP25" s="41"/>
      <c r="BQ25" s="41"/>
      <c r="BR25" s="41"/>
    </row>
    <row r="26" spans="1:70" x14ac:dyDescent="0.25">
      <c r="A26" s="21" t="s">
        <v>45</v>
      </c>
      <c r="B26" s="3" t="str">
        <f t="shared" si="0"/>
        <v>Petersburg/Chester, VA</v>
      </c>
      <c r="C26" s="3"/>
      <c r="D26" s="24" t="s">
        <v>16</v>
      </c>
      <c r="E26" s="27" t="s">
        <v>17</v>
      </c>
      <c r="F26" s="3"/>
      <c r="G26" s="190">
        <v>53.562535728155297</v>
      </c>
      <c r="H26" s="185">
        <v>66.306944116504795</v>
      </c>
      <c r="I26" s="185">
        <v>70.435378504854299</v>
      </c>
      <c r="J26" s="185">
        <v>70.566261708737798</v>
      </c>
      <c r="K26" s="185">
        <v>65.040968796116502</v>
      </c>
      <c r="L26" s="191">
        <v>65.182417770873698</v>
      </c>
      <c r="M26" s="185"/>
      <c r="N26" s="192">
        <v>66.594205689320304</v>
      </c>
      <c r="O26" s="193">
        <v>59.396748815533897</v>
      </c>
      <c r="P26" s="194">
        <v>62.995477252427101</v>
      </c>
      <c r="Q26" s="185"/>
      <c r="R26" s="195">
        <v>64.557577622746095</v>
      </c>
      <c r="S26" s="168"/>
      <c r="T26" s="169">
        <v>-5.2324789673206897</v>
      </c>
      <c r="U26" s="163">
        <v>-8.6294538741239002</v>
      </c>
      <c r="V26" s="163">
        <v>-6.7167292221468999</v>
      </c>
      <c r="W26" s="163">
        <v>-4.7436277450117403</v>
      </c>
      <c r="X26" s="163">
        <v>-7.1359325974090302</v>
      </c>
      <c r="Y26" s="170">
        <v>-6.5392429671039398</v>
      </c>
      <c r="Z26" s="163"/>
      <c r="AA26" s="171">
        <v>-11.472812669627301</v>
      </c>
      <c r="AB26" s="172">
        <v>-18.197981077425801</v>
      </c>
      <c r="AC26" s="173">
        <v>-14.7759352679141</v>
      </c>
      <c r="AD26" s="163"/>
      <c r="AE26" s="174">
        <v>-8.9915036625124607</v>
      </c>
      <c r="AF26" s="40"/>
      <c r="AG26" s="190">
        <v>51.6732985721153</v>
      </c>
      <c r="AH26" s="185">
        <v>65.224669951923005</v>
      </c>
      <c r="AI26" s="185">
        <v>69.884232004830906</v>
      </c>
      <c r="AJ26" s="185">
        <v>69.137914265700402</v>
      </c>
      <c r="AK26" s="185">
        <v>67.232949516908207</v>
      </c>
      <c r="AL26" s="191">
        <v>64.618690724204399</v>
      </c>
      <c r="AM26" s="185"/>
      <c r="AN26" s="192">
        <v>75.801128864734196</v>
      </c>
      <c r="AO26" s="193">
        <v>75.339408376811505</v>
      </c>
      <c r="AP26" s="194">
        <v>75.570268620772893</v>
      </c>
      <c r="AQ26" s="185"/>
      <c r="AR26" s="195">
        <v>67.743400062026097</v>
      </c>
      <c r="AS26" s="168"/>
      <c r="AT26" s="169">
        <v>-0.93208848849067605</v>
      </c>
      <c r="AU26" s="163">
        <v>1.0988365380871501</v>
      </c>
      <c r="AV26" s="163">
        <v>2.6793367321743902</v>
      </c>
      <c r="AW26" s="163">
        <v>-2.0595961484905998</v>
      </c>
      <c r="AX26" s="163">
        <v>1.0507140147678199E-2</v>
      </c>
      <c r="AY26" s="170">
        <v>0.16737398708371701</v>
      </c>
      <c r="AZ26" s="163"/>
      <c r="BA26" s="171">
        <v>3.175752103637</v>
      </c>
      <c r="BB26" s="172">
        <v>9.1659054478783499</v>
      </c>
      <c r="BC26" s="173">
        <v>6.07719611520755</v>
      </c>
      <c r="BD26" s="163"/>
      <c r="BE26" s="174">
        <v>1.97158600800336</v>
      </c>
      <c r="BF26" s="40"/>
      <c r="BG26" s="41"/>
      <c r="BH26" s="41"/>
      <c r="BI26" s="41"/>
      <c r="BJ26" s="41"/>
      <c r="BK26" s="41"/>
      <c r="BL26" s="41"/>
      <c r="BM26" s="41"/>
      <c r="BN26" s="41"/>
      <c r="BO26" s="41"/>
      <c r="BP26" s="41"/>
      <c r="BQ26" s="41"/>
      <c r="BR26" s="41"/>
    </row>
    <row r="27" spans="1:70" x14ac:dyDescent="0.25">
      <c r="A27" s="21" t="s">
        <v>93</v>
      </c>
      <c r="B27" s="47" t="s">
        <v>70</v>
      </c>
      <c r="C27" s="3"/>
      <c r="D27" s="24" t="s">
        <v>16</v>
      </c>
      <c r="E27" s="27" t="s">
        <v>17</v>
      </c>
      <c r="F27" s="3"/>
      <c r="G27" s="190">
        <v>49.726834642456303</v>
      </c>
      <c r="H27" s="185">
        <v>64.941342446189907</v>
      </c>
      <c r="I27" s="185">
        <v>67.699469550137707</v>
      </c>
      <c r="J27" s="185">
        <v>65.755483015403399</v>
      </c>
      <c r="K27" s="185">
        <v>65.019305314699494</v>
      </c>
      <c r="L27" s="191">
        <v>62.6284869937774</v>
      </c>
      <c r="M27" s="185"/>
      <c r="N27" s="192">
        <v>82.451890237682306</v>
      </c>
      <c r="O27" s="193">
        <v>70.055059675609499</v>
      </c>
      <c r="P27" s="194">
        <v>76.253474956645903</v>
      </c>
      <c r="Q27" s="185"/>
      <c r="R27" s="195">
        <v>66.521340697454093</v>
      </c>
      <c r="S27" s="168"/>
      <c r="T27" s="169">
        <v>27.006539498344999</v>
      </c>
      <c r="U27" s="163">
        <v>15.7776814429397</v>
      </c>
      <c r="V27" s="163">
        <v>14.785606971170001</v>
      </c>
      <c r="W27" s="163">
        <v>8.0359536928385502</v>
      </c>
      <c r="X27" s="163">
        <v>0.91236992241569703</v>
      </c>
      <c r="Y27" s="170">
        <v>12.0288960917648</v>
      </c>
      <c r="Z27" s="163"/>
      <c r="AA27" s="171">
        <v>-0.15485182481628201</v>
      </c>
      <c r="AB27" s="172">
        <v>-17.8651703171248</v>
      </c>
      <c r="AC27" s="173">
        <v>-9.1531193741800596</v>
      </c>
      <c r="AD27" s="163"/>
      <c r="AE27" s="174">
        <v>4.0808786275500797</v>
      </c>
      <c r="AF27" s="40"/>
      <c r="AG27" s="190">
        <v>44.446145549091199</v>
      </c>
      <c r="AH27" s="185">
        <v>55.233851104360802</v>
      </c>
      <c r="AI27" s="185">
        <v>57.169179840631301</v>
      </c>
      <c r="AJ27" s="185">
        <v>56.6992866842604</v>
      </c>
      <c r="AK27" s="185">
        <v>56.878776550769899</v>
      </c>
      <c r="AL27" s="191">
        <v>54.093425369264601</v>
      </c>
      <c r="AM27" s="185"/>
      <c r="AN27" s="192">
        <v>79.685732660329407</v>
      </c>
      <c r="AO27" s="193">
        <v>78.828767583079198</v>
      </c>
      <c r="AP27" s="194">
        <v>79.257250121704303</v>
      </c>
      <c r="AQ27" s="185"/>
      <c r="AR27" s="195">
        <v>61.292734233260099</v>
      </c>
      <c r="AS27" s="168"/>
      <c r="AT27" s="169">
        <v>10.832738376609599</v>
      </c>
      <c r="AU27" s="163">
        <v>4.6723836790195996</v>
      </c>
      <c r="AV27" s="163">
        <v>3.6228891921486501</v>
      </c>
      <c r="AW27" s="163">
        <v>1.21102447615306</v>
      </c>
      <c r="AX27" s="163">
        <v>-1.60407334240418</v>
      </c>
      <c r="AY27" s="170">
        <v>3.2511960558311799</v>
      </c>
      <c r="AZ27" s="163"/>
      <c r="BA27" s="171">
        <v>5.3495926219723096</v>
      </c>
      <c r="BB27" s="172">
        <v>5.0384537876158202</v>
      </c>
      <c r="BC27" s="173">
        <v>5.1946341843558699</v>
      </c>
      <c r="BD27" s="163"/>
      <c r="BE27" s="174">
        <v>3.96609270116726</v>
      </c>
      <c r="BF27" s="40"/>
      <c r="BG27" s="41"/>
      <c r="BH27" s="41"/>
      <c r="BI27" s="41"/>
      <c r="BJ27" s="41"/>
      <c r="BK27" s="41"/>
      <c r="BL27" s="41"/>
      <c r="BM27" s="41"/>
      <c r="BN27" s="41"/>
      <c r="BO27" s="41"/>
      <c r="BP27" s="41"/>
      <c r="BQ27" s="41"/>
      <c r="BR27" s="41"/>
    </row>
    <row r="28" spans="1:70" x14ac:dyDescent="0.25">
      <c r="A28" s="21" t="s">
        <v>47</v>
      </c>
      <c r="B28" s="3" t="str">
        <f t="shared" si="0"/>
        <v>Roanoke, VA</v>
      </c>
      <c r="C28" s="3"/>
      <c r="D28" s="24" t="s">
        <v>16</v>
      </c>
      <c r="E28" s="27" t="s">
        <v>17</v>
      </c>
      <c r="F28" s="3"/>
      <c r="G28" s="190">
        <v>52.049985790408499</v>
      </c>
      <c r="H28" s="185">
        <v>77.144488454706902</v>
      </c>
      <c r="I28" s="185">
        <v>85.068126110124297</v>
      </c>
      <c r="J28" s="185">
        <v>67.746126110124294</v>
      </c>
      <c r="K28" s="185">
        <v>57.389387211367598</v>
      </c>
      <c r="L28" s="191">
        <v>67.879622735346302</v>
      </c>
      <c r="M28" s="185"/>
      <c r="N28" s="192">
        <v>60.817007104795699</v>
      </c>
      <c r="O28" s="193">
        <v>51.700220248667797</v>
      </c>
      <c r="P28" s="194">
        <v>56.258613676731699</v>
      </c>
      <c r="Q28" s="185"/>
      <c r="R28" s="195">
        <v>64.559334432884995</v>
      </c>
      <c r="S28" s="168"/>
      <c r="T28" s="169">
        <v>12.2552145179906</v>
      </c>
      <c r="U28" s="163">
        <v>2.9762926896177202</v>
      </c>
      <c r="V28" s="163">
        <v>6.3738896024346401</v>
      </c>
      <c r="W28" s="163">
        <v>-5.01460812274075</v>
      </c>
      <c r="X28" s="163">
        <v>-27.811337074389201</v>
      </c>
      <c r="Y28" s="170">
        <v>-3.60063948248846</v>
      </c>
      <c r="Z28" s="163"/>
      <c r="AA28" s="171">
        <v>-44.320926807658203</v>
      </c>
      <c r="AB28" s="172">
        <v>-50.594489768870901</v>
      </c>
      <c r="AC28" s="173">
        <v>-47.390489478588897</v>
      </c>
      <c r="AD28" s="163"/>
      <c r="AE28" s="174">
        <v>-20.148890137898999</v>
      </c>
      <c r="AF28" s="40"/>
      <c r="AG28" s="190">
        <v>42.6169524866785</v>
      </c>
      <c r="AH28" s="185">
        <v>60.485449378330301</v>
      </c>
      <c r="AI28" s="185">
        <v>69.080425399644696</v>
      </c>
      <c r="AJ28" s="185">
        <v>67.105838365896901</v>
      </c>
      <c r="AK28" s="185">
        <v>63.851190941385397</v>
      </c>
      <c r="AL28" s="191">
        <v>60.627971314387203</v>
      </c>
      <c r="AM28" s="185"/>
      <c r="AN28" s="192">
        <v>88.360956927175806</v>
      </c>
      <c r="AO28" s="193">
        <v>84.744615008880899</v>
      </c>
      <c r="AP28" s="194">
        <v>86.552785968028402</v>
      </c>
      <c r="AQ28" s="185"/>
      <c r="AR28" s="195">
        <v>68.035061215427504</v>
      </c>
      <c r="AS28" s="168"/>
      <c r="AT28" s="169">
        <v>-4.1639935475997296</v>
      </c>
      <c r="AU28" s="163">
        <v>-4.7063522532681201</v>
      </c>
      <c r="AV28" s="163">
        <v>-0.58375300657884299</v>
      </c>
      <c r="AW28" s="163">
        <v>0.18105436289580901</v>
      </c>
      <c r="AX28" s="163">
        <v>-4.6162088294495298</v>
      </c>
      <c r="AY28" s="170">
        <v>-2.6379744864171499</v>
      </c>
      <c r="AZ28" s="163"/>
      <c r="BA28" s="171">
        <v>5.1739878446393899</v>
      </c>
      <c r="BB28" s="172">
        <v>2.8680463278727601</v>
      </c>
      <c r="BC28" s="173">
        <v>4.0323268254528601</v>
      </c>
      <c r="BD28" s="163"/>
      <c r="BE28" s="174">
        <v>-0.31476591945427101</v>
      </c>
      <c r="BF28" s="40"/>
      <c r="BG28" s="41"/>
      <c r="BH28" s="41"/>
      <c r="BI28" s="41"/>
      <c r="BJ28" s="41"/>
      <c r="BK28" s="41"/>
      <c r="BL28" s="41"/>
      <c r="BM28" s="41"/>
      <c r="BN28" s="41"/>
      <c r="BO28" s="41"/>
      <c r="BP28" s="41"/>
      <c r="BQ28" s="41"/>
      <c r="BR28" s="41"/>
    </row>
    <row r="29" spans="1:70" x14ac:dyDescent="0.25">
      <c r="A29" s="21" t="s">
        <v>48</v>
      </c>
      <c r="B29" s="3" t="str">
        <f t="shared" si="0"/>
        <v>Charlottesville, VA</v>
      </c>
      <c r="C29" s="3"/>
      <c r="D29" s="24" t="s">
        <v>16</v>
      </c>
      <c r="E29" s="27" t="s">
        <v>17</v>
      </c>
      <c r="F29" s="3"/>
      <c r="G29" s="190">
        <v>109.18714028417</v>
      </c>
      <c r="H29" s="185">
        <v>111.409559735841</v>
      </c>
      <c r="I29" s="185">
        <v>140.375989593756</v>
      </c>
      <c r="J29" s="185">
        <v>106.918561136682</v>
      </c>
      <c r="K29" s="185">
        <v>155.62067440464199</v>
      </c>
      <c r="L29" s="191">
        <v>124.702385031018</v>
      </c>
      <c r="M29" s="185"/>
      <c r="N29" s="192">
        <v>223.54574344606701</v>
      </c>
      <c r="O29" s="193">
        <v>185.06233740244099</v>
      </c>
      <c r="P29" s="194">
        <v>204.304040424254</v>
      </c>
      <c r="Q29" s="185"/>
      <c r="R29" s="195">
        <v>147.44571514337099</v>
      </c>
      <c r="S29" s="168"/>
      <c r="T29" s="169">
        <v>40.588407207891699</v>
      </c>
      <c r="U29" s="163">
        <v>7.2491413140004903</v>
      </c>
      <c r="V29" s="163">
        <v>26.284240168993101</v>
      </c>
      <c r="W29" s="163">
        <v>-7.8814096455711198</v>
      </c>
      <c r="X29" s="163">
        <v>-12.7277191085726</v>
      </c>
      <c r="Y29" s="170">
        <v>6.2047385014430301</v>
      </c>
      <c r="Z29" s="163"/>
      <c r="AA29" s="171">
        <v>-15.6529343636278</v>
      </c>
      <c r="AB29" s="172">
        <v>-27.317255817124</v>
      </c>
      <c r="AC29" s="173">
        <v>-21.368212913306198</v>
      </c>
      <c r="AD29" s="163"/>
      <c r="AE29" s="174">
        <v>-6.7416750337032401</v>
      </c>
      <c r="AF29" s="40"/>
      <c r="AG29" s="190">
        <v>79.028987392435397</v>
      </c>
      <c r="AH29" s="185">
        <v>90.924655293175903</v>
      </c>
      <c r="AI29" s="185">
        <v>104.072821192715</v>
      </c>
      <c r="AJ29" s="185">
        <v>96.463900340204106</v>
      </c>
      <c r="AK29" s="185">
        <v>126.819520212127</v>
      </c>
      <c r="AL29" s="191">
        <v>99.461976886131595</v>
      </c>
      <c r="AM29" s="185"/>
      <c r="AN29" s="192">
        <v>214.710520812487</v>
      </c>
      <c r="AO29" s="193">
        <v>220.645847508505</v>
      </c>
      <c r="AP29" s="194">
        <v>217.67818416049599</v>
      </c>
      <c r="AQ29" s="185"/>
      <c r="AR29" s="195">
        <v>133.23803610737801</v>
      </c>
      <c r="AS29" s="168"/>
      <c r="AT29" s="169">
        <v>12.586685078732399</v>
      </c>
      <c r="AU29" s="163">
        <v>0.186437386147106</v>
      </c>
      <c r="AV29" s="163">
        <v>3.4482983398339901</v>
      </c>
      <c r="AW29" s="163">
        <v>-4.4988466307677903</v>
      </c>
      <c r="AX29" s="163">
        <v>-6.2039519874203197</v>
      </c>
      <c r="AY29" s="170">
        <v>-9.2215406026209798E-2</v>
      </c>
      <c r="AZ29" s="163"/>
      <c r="BA29" s="171">
        <v>5.27951068335509</v>
      </c>
      <c r="BB29" s="172">
        <v>12.7534369447303</v>
      </c>
      <c r="BC29" s="173">
        <v>8.9392858045700692</v>
      </c>
      <c r="BD29" s="163"/>
      <c r="BE29" s="174">
        <v>3.92970772224181</v>
      </c>
      <c r="BF29" s="40"/>
      <c r="BG29" s="41"/>
      <c r="BH29" s="41"/>
      <c r="BI29" s="41"/>
      <c r="BJ29" s="41"/>
      <c r="BK29" s="41"/>
      <c r="BL29" s="41"/>
      <c r="BM29" s="41"/>
      <c r="BN29" s="41"/>
      <c r="BO29" s="41"/>
      <c r="BP29" s="41"/>
      <c r="BQ29" s="41"/>
      <c r="BR29" s="41"/>
    </row>
    <row r="30" spans="1:70" x14ac:dyDescent="0.25">
      <c r="A30" s="21" t="s">
        <v>49</v>
      </c>
      <c r="B30" t="s">
        <v>72</v>
      </c>
      <c r="C30" s="3"/>
      <c r="D30" s="24" t="s">
        <v>16</v>
      </c>
      <c r="E30" s="27" t="s">
        <v>17</v>
      </c>
      <c r="F30" s="3"/>
      <c r="G30" s="190">
        <v>109.025688421052</v>
      </c>
      <c r="H30" s="185">
        <v>68.800564210526304</v>
      </c>
      <c r="I30" s="185">
        <v>73.171917192982406</v>
      </c>
      <c r="J30" s="185">
        <v>74.714308771929794</v>
      </c>
      <c r="K30" s="185">
        <v>67.418395789473607</v>
      </c>
      <c r="L30" s="191">
        <v>78.626174877192895</v>
      </c>
      <c r="M30" s="185"/>
      <c r="N30" s="192">
        <v>71.602534736842102</v>
      </c>
      <c r="O30" s="193">
        <v>56.306910877192898</v>
      </c>
      <c r="P30" s="194">
        <v>63.954722807017497</v>
      </c>
      <c r="Q30" s="185"/>
      <c r="R30" s="195">
        <v>74.434331428571397</v>
      </c>
      <c r="S30" s="168"/>
      <c r="T30" s="169">
        <v>186.24832320438099</v>
      </c>
      <c r="U30" s="163">
        <v>16.6322567770567</v>
      </c>
      <c r="V30" s="163">
        <v>4.9262097274768504</v>
      </c>
      <c r="W30" s="163">
        <v>-0.27198226980108797</v>
      </c>
      <c r="X30" s="163">
        <v>4.9433494281042201</v>
      </c>
      <c r="Y30" s="170">
        <v>28.4848958749864</v>
      </c>
      <c r="Z30" s="163"/>
      <c r="AA30" s="171">
        <v>10.7033985520969</v>
      </c>
      <c r="AB30" s="172">
        <v>-12.645613956966001</v>
      </c>
      <c r="AC30" s="173">
        <v>-0.95107483001694404</v>
      </c>
      <c r="AD30" s="163"/>
      <c r="AE30" s="174">
        <v>19.748543936422799</v>
      </c>
      <c r="AF30" s="40"/>
      <c r="AG30" s="190">
        <v>64.610938596491195</v>
      </c>
      <c r="AH30" s="185">
        <v>67.230310877192906</v>
      </c>
      <c r="AI30" s="185">
        <v>74.268875087719195</v>
      </c>
      <c r="AJ30" s="185">
        <v>75.655038596491195</v>
      </c>
      <c r="AK30" s="185">
        <v>76.561937192982398</v>
      </c>
      <c r="AL30" s="191">
        <v>71.665420070175401</v>
      </c>
      <c r="AM30" s="185"/>
      <c r="AN30" s="192">
        <v>101.052057894736</v>
      </c>
      <c r="AO30" s="193">
        <v>99.199219649122796</v>
      </c>
      <c r="AP30" s="194">
        <v>100.125638771929</v>
      </c>
      <c r="AQ30" s="185"/>
      <c r="AR30" s="195">
        <v>79.796911127819499</v>
      </c>
      <c r="AS30" s="168"/>
      <c r="AT30" s="169">
        <v>73.052514040744498</v>
      </c>
      <c r="AU30" s="163">
        <v>19.282627205683902</v>
      </c>
      <c r="AV30" s="163">
        <v>18.4048785816269</v>
      </c>
      <c r="AW30" s="163">
        <v>18.202360173928898</v>
      </c>
      <c r="AX30" s="163">
        <v>30.598859766569799</v>
      </c>
      <c r="AY30" s="170">
        <v>28.409109881247701</v>
      </c>
      <c r="AZ30" s="163"/>
      <c r="BA30" s="171">
        <v>46.891299961010802</v>
      </c>
      <c r="BB30" s="172">
        <v>52.598211601534899</v>
      </c>
      <c r="BC30" s="173">
        <v>49.663994306002202</v>
      </c>
      <c r="BD30" s="163"/>
      <c r="BE30" s="174">
        <v>35.297577340048399</v>
      </c>
      <c r="BF30" s="40"/>
      <c r="BG30" s="41"/>
      <c r="BH30" s="41"/>
      <c r="BI30" s="41"/>
      <c r="BJ30" s="41"/>
      <c r="BK30" s="41"/>
      <c r="BL30" s="41"/>
      <c r="BM30" s="41"/>
      <c r="BN30" s="41"/>
      <c r="BO30" s="41"/>
      <c r="BP30" s="41"/>
      <c r="BQ30" s="41"/>
      <c r="BR30" s="41"/>
    </row>
    <row r="31" spans="1:70" x14ac:dyDescent="0.25">
      <c r="A31" s="21" t="s">
        <v>50</v>
      </c>
      <c r="B31" s="3" t="str">
        <f t="shared" si="0"/>
        <v>Staunton &amp; Harrisonburg, VA</v>
      </c>
      <c r="C31" s="3"/>
      <c r="D31" s="24" t="s">
        <v>16</v>
      </c>
      <c r="E31" s="27" t="s">
        <v>17</v>
      </c>
      <c r="F31" s="3"/>
      <c r="G31" s="190">
        <v>49.606731113498</v>
      </c>
      <c r="H31" s="185">
        <v>63.154641962047897</v>
      </c>
      <c r="I31" s="185">
        <v>69.993097028284893</v>
      </c>
      <c r="J31" s="185">
        <v>73.872039026136704</v>
      </c>
      <c r="K31" s="185">
        <v>77.087871464375198</v>
      </c>
      <c r="L31" s="191">
        <v>66.742876118868594</v>
      </c>
      <c r="M31" s="185"/>
      <c r="N31" s="192">
        <v>95.495691013247395</v>
      </c>
      <c r="O31" s="193">
        <v>76.257375581811601</v>
      </c>
      <c r="P31" s="194">
        <v>85.876533297529505</v>
      </c>
      <c r="Q31" s="185"/>
      <c r="R31" s="195">
        <v>72.209635312771695</v>
      </c>
      <c r="S31" s="168"/>
      <c r="T31" s="169">
        <v>22.5122624552479</v>
      </c>
      <c r="U31" s="163">
        <v>29.3529846715448</v>
      </c>
      <c r="V31" s="163">
        <v>36.357173877233002</v>
      </c>
      <c r="W31" s="163">
        <v>30.7240874712951</v>
      </c>
      <c r="X31" s="163">
        <v>15.311161013347</v>
      </c>
      <c r="Y31" s="170">
        <v>26.403433933651499</v>
      </c>
      <c r="Z31" s="163"/>
      <c r="AA31" s="171">
        <v>-7.1172258440932596</v>
      </c>
      <c r="AB31" s="172">
        <v>-23.805588510662599</v>
      </c>
      <c r="AC31" s="173">
        <v>-15.349114204525501</v>
      </c>
      <c r="AD31" s="163"/>
      <c r="AE31" s="174">
        <v>8.2595948955003102</v>
      </c>
      <c r="AF31" s="40"/>
      <c r="AG31" s="190">
        <v>41.810821249552397</v>
      </c>
      <c r="AH31" s="185">
        <v>53.0252962764052</v>
      </c>
      <c r="AI31" s="185">
        <v>57.993900375939802</v>
      </c>
      <c r="AJ31" s="185">
        <v>60.290593895452901</v>
      </c>
      <c r="AK31" s="185">
        <v>67.328686448263497</v>
      </c>
      <c r="AL31" s="191">
        <v>56.089859649122801</v>
      </c>
      <c r="AM31" s="185"/>
      <c r="AN31" s="192">
        <v>86.945800662370203</v>
      </c>
      <c r="AO31" s="193">
        <v>83.119901092015695</v>
      </c>
      <c r="AP31" s="194">
        <v>85.032850877192899</v>
      </c>
      <c r="AQ31" s="185"/>
      <c r="AR31" s="195">
        <v>64.359285714285704</v>
      </c>
      <c r="AS31" s="168"/>
      <c r="AT31" s="169">
        <v>0.95646508482282599</v>
      </c>
      <c r="AU31" s="163">
        <v>3.24553848027166</v>
      </c>
      <c r="AV31" s="163">
        <v>4.8964588933287096</v>
      </c>
      <c r="AW31" s="163">
        <v>3.10987577924034</v>
      </c>
      <c r="AX31" s="163">
        <v>-2.4711470656401602</v>
      </c>
      <c r="AY31" s="170">
        <v>1.7718158655054601</v>
      </c>
      <c r="AZ31" s="163"/>
      <c r="BA31" s="171">
        <v>1.02446849686026E-2</v>
      </c>
      <c r="BB31" s="172">
        <v>2.6645487274475199</v>
      </c>
      <c r="BC31" s="173">
        <v>1.2901733413974801</v>
      </c>
      <c r="BD31" s="163"/>
      <c r="BE31" s="174">
        <v>1.58946255498566</v>
      </c>
      <c r="BF31" s="40"/>
      <c r="BG31" s="41"/>
      <c r="BH31" s="41"/>
      <c r="BI31" s="41"/>
      <c r="BJ31" s="41"/>
      <c r="BK31" s="41"/>
      <c r="BL31" s="41"/>
      <c r="BM31" s="41"/>
      <c r="BN31" s="41"/>
      <c r="BO31" s="41"/>
      <c r="BP31" s="41"/>
      <c r="BQ31" s="41"/>
      <c r="BR31" s="41"/>
    </row>
    <row r="32" spans="1:70" x14ac:dyDescent="0.25">
      <c r="A32" s="21" t="s">
        <v>51</v>
      </c>
      <c r="B32" s="3" t="str">
        <f t="shared" si="0"/>
        <v>Blacksburg &amp; Wytheville, VA</v>
      </c>
      <c r="C32" s="3"/>
      <c r="D32" s="24" t="s">
        <v>16</v>
      </c>
      <c r="E32" s="27" t="s">
        <v>17</v>
      </c>
      <c r="F32" s="3"/>
      <c r="G32" s="190">
        <v>60.689364921361701</v>
      </c>
      <c r="H32" s="185">
        <v>58.146054150905798</v>
      </c>
      <c r="I32" s="185">
        <v>67.285464861636399</v>
      </c>
      <c r="J32" s="185">
        <v>69.247332271550803</v>
      </c>
      <c r="K32" s="185">
        <v>73.372832968345605</v>
      </c>
      <c r="L32" s="191">
        <v>65.748209834760104</v>
      </c>
      <c r="M32" s="185"/>
      <c r="N32" s="192">
        <v>89.292765279713294</v>
      </c>
      <c r="O32" s="193">
        <v>72.088291857455701</v>
      </c>
      <c r="P32" s="194">
        <v>80.690528568584497</v>
      </c>
      <c r="Q32" s="185"/>
      <c r="R32" s="195">
        <v>70.017443758709902</v>
      </c>
      <c r="S32" s="168"/>
      <c r="T32" s="169">
        <v>35.770999373096302</v>
      </c>
      <c r="U32" s="163">
        <v>11.094613427415901</v>
      </c>
      <c r="V32" s="163">
        <v>30.075415282018302</v>
      </c>
      <c r="W32" s="163">
        <v>23.4522077124576</v>
      </c>
      <c r="X32" s="163">
        <v>22.410851101621301</v>
      </c>
      <c r="Y32" s="170">
        <v>24.147253043438401</v>
      </c>
      <c r="Z32" s="163"/>
      <c r="AA32" s="171">
        <v>2.5098778296620701</v>
      </c>
      <c r="AB32" s="172">
        <v>-22.8484259114019</v>
      </c>
      <c r="AC32" s="173">
        <v>-10.6138659190767</v>
      </c>
      <c r="AD32" s="163"/>
      <c r="AE32" s="174">
        <v>10.0549653833199</v>
      </c>
      <c r="AF32" s="40"/>
      <c r="AG32" s="190">
        <v>47.493418773983997</v>
      </c>
      <c r="AH32" s="185">
        <v>50.472962707861797</v>
      </c>
      <c r="AI32" s="185">
        <v>57.447666386263499</v>
      </c>
      <c r="AJ32" s="185">
        <v>60.557492701271698</v>
      </c>
      <c r="AK32" s="185">
        <v>67.134651887772705</v>
      </c>
      <c r="AL32" s="191">
        <v>56.603591168949102</v>
      </c>
      <c r="AM32" s="185"/>
      <c r="AN32" s="192">
        <v>122.288483843831</v>
      </c>
      <c r="AO32" s="193">
        <v>119.460940669998</v>
      </c>
      <c r="AP32" s="194">
        <v>120.874712256915</v>
      </c>
      <c r="AQ32" s="185"/>
      <c r="AR32" s="195">
        <v>74.936443467398703</v>
      </c>
      <c r="AS32" s="168"/>
      <c r="AT32" s="169">
        <v>7.4315725883566897</v>
      </c>
      <c r="AU32" s="163">
        <v>-3.6493705826493801</v>
      </c>
      <c r="AV32" s="163">
        <v>6.6823589565205301</v>
      </c>
      <c r="AW32" s="163">
        <v>5.9029735373039101</v>
      </c>
      <c r="AX32" s="163">
        <v>6.2761118406760703</v>
      </c>
      <c r="AY32" s="170">
        <v>4.5231251295871102</v>
      </c>
      <c r="AZ32" s="163"/>
      <c r="BA32" s="171">
        <v>13.5789418890168</v>
      </c>
      <c r="BB32" s="172">
        <v>12.148744286881699</v>
      </c>
      <c r="BC32" s="173">
        <v>12.8676764667943</v>
      </c>
      <c r="BD32" s="163"/>
      <c r="BE32" s="174">
        <v>8.17277443031956</v>
      </c>
      <c r="BF32" s="40"/>
      <c r="BG32" s="41"/>
      <c r="BH32" s="41"/>
      <c r="BI32" s="41"/>
      <c r="BJ32" s="41"/>
      <c r="BK32" s="41"/>
      <c r="BL32" s="41"/>
      <c r="BM32" s="41"/>
      <c r="BN32" s="41"/>
      <c r="BO32" s="41"/>
      <c r="BP32" s="41"/>
      <c r="BQ32" s="41"/>
      <c r="BR32" s="41"/>
    </row>
    <row r="33" spans="1:70" x14ac:dyDescent="0.25">
      <c r="A33" s="21" t="s">
        <v>52</v>
      </c>
      <c r="B33" s="3" t="str">
        <f t="shared" si="0"/>
        <v>Lynchburg, VA</v>
      </c>
      <c r="C33" s="3"/>
      <c r="D33" s="24" t="s">
        <v>16</v>
      </c>
      <c r="E33" s="27" t="s">
        <v>17</v>
      </c>
      <c r="F33" s="3"/>
      <c r="G33" s="190">
        <v>44.752345715997599</v>
      </c>
      <c r="H33" s="185">
        <v>65.095736968244395</v>
      </c>
      <c r="I33" s="185">
        <v>70.171584781306095</v>
      </c>
      <c r="J33" s="185">
        <v>61.634445775913697</v>
      </c>
      <c r="K33" s="185">
        <v>56.540185739964002</v>
      </c>
      <c r="L33" s="191">
        <v>59.638859796285203</v>
      </c>
      <c r="M33" s="185"/>
      <c r="N33" s="192">
        <v>69.500817855002893</v>
      </c>
      <c r="O33" s="193">
        <v>61.894709406830401</v>
      </c>
      <c r="P33" s="194">
        <v>65.697763630916697</v>
      </c>
      <c r="Q33" s="185"/>
      <c r="R33" s="195">
        <v>61.369975177608403</v>
      </c>
      <c r="S33" s="168"/>
      <c r="T33" s="169">
        <v>7.4080598546393404</v>
      </c>
      <c r="U33" s="163">
        <v>-8.9736636212855299</v>
      </c>
      <c r="V33" s="163">
        <v>-11.857803800393301</v>
      </c>
      <c r="W33" s="163">
        <v>-19.622850820977298</v>
      </c>
      <c r="X33" s="163">
        <v>-20.404864178816698</v>
      </c>
      <c r="Y33" s="170">
        <v>-12.4263504320944</v>
      </c>
      <c r="Z33" s="163"/>
      <c r="AA33" s="171">
        <v>-25.787795352185299</v>
      </c>
      <c r="AB33" s="172">
        <v>-35.694237659547298</v>
      </c>
      <c r="AC33" s="173">
        <v>-30.808810878155501</v>
      </c>
      <c r="AD33" s="163"/>
      <c r="AE33" s="174">
        <v>-19.007815111513199</v>
      </c>
      <c r="AF33" s="40"/>
      <c r="AG33" s="190">
        <v>39.319145311805599</v>
      </c>
      <c r="AH33" s="185">
        <v>57.955019256406402</v>
      </c>
      <c r="AI33" s="185">
        <v>63.9066850376107</v>
      </c>
      <c r="AJ33" s="185">
        <v>62.022182170253899</v>
      </c>
      <c r="AK33" s="185">
        <v>67.685446488418805</v>
      </c>
      <c r="AL33" s="191">
        <v>58.156426543806099</v>
      </c>
      <c r="AM33" s="185"/>
      <c r="AN33" s="192">
        <v>94.089215759290894</v>
      </c>
      <c r="AO33" s="193">
        <v>81.5149303641915</v>
      </c>
      <c r="AP33" s="194">
        <v>87.802073061741197</v>
      </c>
      <c r="AQ33" s="185"/>
      <c r="AR33" s="195">
        <v>66.613114968291498</v>
      </c>
      <c r="AS33" s="168"/>
      <c r="AT33" s="169">
        <v>3.1409811364710598</v>
      </c>
      <c r="AU33" s="163">
        <v>-1.0147971438113299</v>
      </c>
      <c r="AV33" s="163">
        <v>-4.9088953250288396</v>
      </c>
      <c r="AW33" s="163">
        <v>-8.0447626831174404</v>
      </c>
      <c r="AX33" s="163">
        <v>-5.8655897409550999</v>
      </c>
      <c r="AY33" s="170">
        <v>-4.10442063634948</v>
      </c>
      <c r="AZ33" s="163"/>
      <c r="BA33" s="171">
        <v>5.1912698872758396</v>
      </c>
      <c r="BB33" s="172">
        <v>3.8482722785931101</v>
      </c>
      <c r="BC33" s="173">
        <v>4.56356035699653</v>
      </c>
      <c r="BD33" s="163"/>
      <c r="BE33" s="174">
        <v>-1.03491201233668</v>
      </c>
      <c r="BF33" s="40"/>
      <c r="BG33" s="41"/>
      <c r="BH33" s="41"/>
      <c r="BI33" s="41"/>
      <c r="BJ33" s="41"/>
      <c r="BK33" s="41"/>
      <c r="BL33" s="41"/>
      <c r="BM33" s="41"/>
      <c r="BN33" s="41"/>
      <c r="BO33" s="41"/>
      <c r="BP33" s="41"/>
      <c r="BQ33" s="41"/>
      <c r="BR33" s="41"/>
    </row>
    <row r="34" spans="1:70" x14ac:dyDescent="0.25">
      <c r="A34" s="21" t="s">
        <v>73</v>
      </c>
      <c r="B34" s="3" t="str">
        <f t="shared" si="0"/>
        <v>Central Virginia</v>
      </c>
      <c r="C34" s="3"/>
      <c r="D34" s="24" t="s">
        <v>16</v>
      </c>
      <c r="E34" s="27" t="s">
        <v>17</v>
      </c>
      <c r="F34" s="3"/>
      <c r="G34" s="190">
        <v>59.986280366994798</v>
      </c>
      <c r="H34" s="185">
        <v>78.504969671106707</v>
      </c>
      <c r="I34" s="185">
        <v>90.263448654250595</v>
      </c>
      <c r="J34" s="185">
        <v>82.648829213277594</v>
      </c>
      <c r="K34" s="185">
        <v>81.253281007102103</v>
      </c>
      <c r="L34" s="191">
        <v>78.531361782546398</v>
      </c>
      <c r="M34" s="185"/>
      <c r="N34" s="192">
        <v>98.340137470661702</v>
      </c>
      <c r="O34" s="193">
        <v>83.2401630749535</v>
      </c>
      <c r="P34" s="194">
        <v>90.790150272807594</v>
      </c>
      <c r="Q34" s="185"/>
      <c r="R34" s="195">
        <v>82.033872779763897</v>
      </c>
      <c r="S34" s="168"/>
      <c r="T34" s="169">
        <v>13.131037404735901</v>
      </c>
      <c r="U34" s="163">
        <v>5.1646136376829599</v>
      </c>
      <c r="V34" s="163">
        <v>6.5607363640371501</v>
      </c>
      <c r="W34" s="163">
        <v>-3.2017531201003302</v>
      </c>
      <c r="X34" s="163">
        <v>-9.9710837189985408</v>
      </c>
      <c r="Y34" s="170">
        <v>1.1964472731320801</v>
      </c>
      <c r="Z34" s="163"/>
      <c r="AA34" s="171">
        <v>-17.593302078787701</v>
      </c>
      <c r="AB34" s="172">
        <v>-28.778796464402699</v>
      </c>
      <c r="AC34" s="173">
        <v>-23.127813661562602</v>
      </c>
      <c r="AD34" s="163"/>
      <c r="AE34" s="174">
        <v>-8.00800467998498</v>
      </c>
      <c r="AF34" s="40"/>
      <c r="AG34" s="190">
        <v>52.931345934346801</v>
      </c>
      <c r="AH34" s="185">
        <v>70.805036752956198</v>
      </c>
      <c r="AI34" s="185">
        <v>79.880754856346499</v>
      </c>
      <c r="AJ34" s="185">
        <v>78.010585350623998</v>
      </c>
      <c r="AK34" s="185">
        <v>84.789898875292195</v>
      </c>
      <c r="AL34" s="191">
        <v>73.280222135945905</v>
      </c>
      <c r="AM34" s="185"/>
      <c r="AN34" s="192">
        <v>115.85497094949</v>
      </c>
      <c r="AO34" s="193">
        <v>115.79645895996801</v>
      </c>
      <c r="AP34" s="194">
        <v>115.82571495472899</v>
      </c>
      <c r="AQ34" s="185"/>
      <c r="AR34" s="195">
        <v>85.433565279715793</v>
      </c>
      <c r="AS34" s="168"/>
      <c r="AT34" s="169">
        <v>2.9887187717076</v>
      </c>
      <c r="AU34" s="163">
        <v>6.6592866961394099</v>
      </c>
      <c r="AV34" s="163">
        <v>5.6886361645191998</v>
      </c>
      <c r="AW34" s="163">
        <v>2.0290766067456798</v>
      </c>
      <c r="AX34" s="163">
        <v>4.9611926611790702</v>
      </c>
      <c r="AY34" s="170">
        <v>4.5015255202190998</v>
      </c>
      <c r="AZ34" s="163"/>
      <c r="BA34" s="171">
        <v>8.1328026410443393</v>
      </c>
      <c r="BB34" s="172">
        <v>11.6335619158139</v>
      </c>
      <c r="BC34" s="173">
        <v>9.8548576698718406</v>
      </c>
      <c r="BD34" s="163"/>
      <c r="BE34" s="174">
        <v>6.5072533997994304</v>
      </c>
      <c r="BF34" s="40"/>
      <c r="BG34" s="41"/>
      <c r="BH34" s="41"/>
      <c r="BI34" s="41"/>
      <c r="BJ34" s="41"/>
      <c r="BK34" s="41"/>
      <c r="BL34" s="41"/>
      <c r="BM34" s="41"/>
      <c r="BN34" s="41"/>
      <c r="BO34" s="41"/>
      <c r="BP34" s="41"/>
      <c r="BQ34" s="41"/>
      <c r="BR34" s="41"/>
    </row>
    <row r="35" spans="1:70" x14ac:dyDescent="0.25">
      <c r="A35" s="21" t="s">
        <v>74</v>
      </c>
      <c r="B35" s="3" t="str">
        <f t="shared" si="0"/>
        <v>Chesapeake Bay</v>
      </c>
      <c r="C35" s="3"/>
      <c r="D35" s="24" t="s">
        <v>16</v>
      </c>
      <c r="E35" s="27" t="s">
        <v>17</v>
      </c>
      <c r="F35" s="3"/>
      <c r="G35" s="190">
        <v>57.606559812353403</v>
      </c>
      <c r="H35" s="185">
        <v>73.735175918686394</v>
      </c>
      <c r="I35" s="185">
        <v>74.879530883502696</v>
      </c>
      <c r="J35" s="185">
        <v>73.326239249413604</v>
      </c>
      <c r="K35" s="185">
        <v>68.946129788897494</v>
      </c>
      <c r="L35" s="191">
        <v>69.698727130570703</v>
      </c>
      <c r="M35" s="185"/>
      <c r="N35" s="192">
        <v>81.572353401094603</v>
      </c>
      <c r="O35" s="193">
        <v>74.536919468334602</v>
      </c>
      <c r="P35" s="194">
        <v>78.054636434714595</v>
      </c>
      <c r="Q35" s="185"/>
      <c r="R35" s="195">
        <v>72.086129788897495</v>
      </c>
      <c r="S35" s="168"/>
      <c r="T35" s="169">
        <v>8.4862910124817201</v>
      </c>
      <c r="U35" s="163">
        <v>-4.4017900116006503</v>
      </c>
      <c r="V35" s="163">
        <v>-3.6524495452835599</v>
      </c>
      <c r="W35" s="163">
        <v>-1.8534086391239999</v>
      </c>
      <c r="X35" s="163">
        <v>-10.102035531788101</v>
      </c>
      <c r="Y35" s="170">
        <v>-3.0220420629474698</v>
      </c>
      <c r="Z35" s="163"/>
      <c r="AA35" s="171">
        <v>-16.4609251534023</v>
      </c>
      <c r="AB35" s="172">
        <v>-25.5333842365397</v>
      </c>
      <c r="AC35" s="173">
        <v>-21.053327895818601</v>
      </c>
      <c r="AD35" s="163"/>
      <c r="AE35" s="174">
        <v>-9.4222398971361905</v>
      </c>
      <c r="AF35" s="40"/>
      <c r="AG35" s="190">
        <v>47.491188428459701</v>
      </c>
      <c r="AH35" s="185">
        <v>60.818000390930401</v>
      </c>
      <c r="AI35" s="185">
        <v>66.608901485535497</v>
      </c>
      <c r="AJ35" s="185">
        <v>64.354184910086005</v>
      </c>
      <c r="AK35" s="185">
        <v>59.3916829554339</v>
      </c>
      <c r="AL35" s="191">
        <v>59.732791634089097</v>
      </c>
      <c r="AM35" s="185"/>
      <c r="AN35" s="192">
        <v>81.332509773260298</v>
      </c>
      <c r="AO35" s="193">
        <v>81.474616888193907</v>
      </c>
      <c r="AP35" s="194">
        <v>81.403563330727096</v>
      </c>
      <c r="AQ35" s="185"/>
      <c r="AR35" s="195">
        <v>65.924440690271396</v>
      </c>
      <c r="AS35" s="168"/>
      <c r="AT35" s="169">
        <v>2.0458227538256502</v>
      </c>
      <c r="AU35" s="163">
        <v>-5.7745022493811096</v>
      </c>
      <c r="AV35" s="163">
        <v>-1.0833739231601101</v>
      </c>
      <c r="AW35" s="163">
        <v>-1.59489104993133</v>
      </c>
      <c r="AX35" s="163">
        <v>-14.919386633459601</v>
      </c>
      <c r="AY35" s="170">
        <v>-4.7707351884762002</v>
      </c>
      <c r="AZ35" s="163"/>
      <c r="BA35" s="171">
        <v>-6.9807901595054602</v>
      </c>
      <c r="BB35" s="172">
        <v>-6.0528419905050699</v>
      </c>
      <c r="BC35" s="173">
        <v>-6.5187138888085396</v>
      </c>
      <c r="BD35" s="163"/>
      <c r="BE35" s="174">
        <v>-5.3948366722519703</v>
      </c>
      <c r="BF35" s="40"/>
      <c r="BG35" s="41"/>
      <c r="BH35" s="41"/>
      <c r="BI35" s="41"/>
      <c r="BJ35" s="41"/>
      <c r="BK35" s="41"/>
      <c r="BL35" s="41"/>
      <c r="BM35" s="41"/>
      <c r="BN35" s="41"/>
      <c r="BO35" s="41"/>
      <c r="BP35" s="41"/>
      <c r="BQ35" s="41"/>
      <c r="BR35" s="41"/>
    </row>
    <row r="36" spans="1:70" x14ac:dyDescent="0.25">
      <c r="A36" s="21" t="s">
        <v>75</v>
      </c>
      <c r="B36" s="3" t="str">
        <f t="shared" si="0"/>
        <v>Coastal Virginia - Eastern Shore</v>
      </c>
      <c r="C36" s="3"/>
      <c r="D36" s="24" t="s">
        <v>16</v>
      </c>
      <c r="E36" s="27" t="s">
        <v>17</v>
      </c>
      <c r="F36" s="3"/>
      <c r="G36" s="190">
        <v>45.863762993762897</v>
      </c>
      <c r="H36" s="185">
        <v>59.8256202356202</v>
      </c>
      <c r="I36" s="185">
        <v>62.85386001386</v>
      </c>
      <c r="J36" s="185">
        <v>63.9225363825363</v>
      </c>
      <c r="K36" s="185">
        <v>68.200020790020702</v>
      </c>
      <c r="L36" s="191">
        <v>60.13316008316</v>
      </c>
      <c r="M36" s="185"/>
      <c r="N36" s="192">
        <v>85.677567567567493</v>
      </c>
      <c r="O36" s="193">
        <v>70.524767844767794</v>
      </c>
      <c r="P36" s="194">
        <v>78.101167706167701</v>
      </c>
      <c r="Q36" s="185"/>
      <c r="R36" s="195">
        <v>65.266876546876503</v>
      </c>
      <c r="S36" s="168"/>
      <c r="T36" s="169">
        <v>22.986510999080998</v>
      </c>
      <c r="U36" s="163">
        <v>14.055523032840901</v>
      </c>
      <c r="V36" s="163">
        <v>9.8433671179628206</v>
      </c>
      <c r="W36" s="163">
        <v>7.6945189714271596</v>
      </c>
      <c r="X36" s="163">
        <v>18.419779106243698</v>
      </c>
      <c r="Y36" s="170">
        <v>13.925978734258701</v>
      </c>
      <c r="Z36" s="163"/>
      <c r="AA36" s="171">
        <v>0.91424770949651801</v>
      </c>
      <c r="AB36" s="172">
        <v>-14.7907568089195</v>
      </c>
      <c r="AC36" s="173">
        <v>-6.8382745778282503</v>
      </c>
      <c r="AD36" s="163"/>
      <c r="AE36" s="174">
        <v>5.8591324925958901</v>
      </c>
      <c r="AF36" s="40"/>
      <c r="AG36" s="190">
        <v>37.1636114081996</v>
      </c>
      <c r="AH36" s="185">
        <v>48.077944741532903</v>
      </c>
      <c r="AI36" s="185">
        <v>52.167471446142997</v>
      </c>
      <c r="AJ36" s="185">
        <v>53.949630996309899</v>
      </c>
      <c r="AK36" s="185">
        <v>52.834589703039804</v>
      </c>
      <c r="AL36" s="191">
        <v>48.874251935107601</v>
      </c>
      <c r="AM36" s="185"/>
      <c r="AN36" s="192">
        <v>74.405821472500406</v>
      </c>
      <c r="AO36" s="193">
        <v>71.672823756808896</v>
      </c>
      <c r="AP36" s="194">
        <v>73.039322614654694</v>
      </c>
      <c r="AQ36" s="185"/>
      <c r="AR36" s="195">
        <v>55.806749338374203</v>
      </c>
      <c r="AS36" s="168"/>
      <c r="AT36" s="169">
        <v>-10.249366526913001</v>
      </c>
      <c r="AU36" s="163">
        <v>-8.6841903114464394</v>
      </c>
      <c r="AV36" s="163">
        <v>-6.0297679513752396</v>
      </c>
      <c r="AW36" s="163">
        <v>-4.6965025295406102</v>
      </c>
      <c r="AX36" s="163">
        <v>-6.5165002536229997</v>
      </c>
      <c r="AY36" s="170">
        <v>-7.0300132193838003</v>
      </c>
      <c r="AZ36" s="163"/>
      <c r="BA36" s="171">
        <v>-3.4824100308625301</v>
      </c>
      <c r="BB36" s="172">
        <v>-5.5195789032058196</v>
      </c>
      <c r="BC36" s="173">
        <v>-4.49280018632252</v>
      </c>
      <c r="BD36" s="163"/>
      <c r="BE36" s="174">
        <v>-6.0701781170674201</v>
      </c>
      <c r="BF36" s="40"/>
      <c r="BG36" s="41"/>
      <c r="BH36" s="41"/>
      <c r="BI36" s="41"/>
      <c r="BJ36" s="41"/>
      <c r="BK36" s="41"/>
      <c r="BL36" s="41"/>
      <c r="BM36" s="41"/>
      <c r="BN36" s="41"/>
      <c r="BO36" s="41"/>
      <c r="BP36" s="41"/>
      <c r="BQ36" s="41"/>
      <c r="BR36" s="41"/>
    </row>
    <row r="37" spans="1:70" x14ac:dyDescent="0.25">
      <c r="A37" s="21" t="s">
        <v>76</v>
      </c>
      <c r="B37" s="3" t="str">
        <f t="shared" si="0"/>
        <v>Coastal Virginia - Hampton Roads</v>
      </c>
      <c r="C37" s="3"/>
      <c r="D37" s="24" t="s">
        <v>16</v>
      </c>
      <c r="E37" s="27" t="s">
        <v>17</v>
      </c>
      <c r="F37" s="3"/>
      <c r="G37" s="190">
        <v>66.755321492460993</v>
      </c>
      <c r="H37" s="185">
        <v>82.799995655507203</v>
      </c>
      <c r="I37" s="185">
        <v>88.881548428315796</v>
      </c>
      <c r="J37" s="185">
        <v>91.2223273703041</v>
      </c>
      <c r="K37" s="185">
        <v>86.774923332481407</v>
      </c>
      <c r="L37" s="191">
        <v>83.2868232558139</v>
      </c>
      <c r="M37" s="185"/>
      <c r="N37" s="192">
        <v>109.43551750575</v>
      </c>
      <c r="O37" s="193">
        <v>94.939900587784294</v>
      </c>
      <c r="P37" s="194">
        <v>102.187709046767</v>
      </c>
      <c r="Q37" s="185"/>
      <c r="R37" s="195">
        <v>88.687076338943399</v>
      </c>
      <c r="S37" s="168"/>
      <c r="T37" s="169">
        <v>12.534950920030001</v>
      </c>
      <c r="U37" s="163">
        <v>24.177186522528299</v>
      </c>
      <c r="V37" s="163">
        <v>22.250483592679</v>
      </c>
      <c r="W37" s="163">
        <v>19.640619302115802</v>
      </c>
      <c r="X37" s="163">
        <v>-3.1249031420835802</v>
      </c>
      <c r="Y37" s="170">
        <v>14.240527368478901</v>
      </c>
      <c r="Z37" s="163"/>
      <c r="AA37" s="171">
        <v>-10.656875314137601</v>
      </c>
      <c r="AB37" s="172">
        <v>-25.990812750946102</v>
      </c>
      <c r="AC37" s="173">
        <v>-18.5009334015474</v>
      </c>
      <c r="AD37" s="163"/>
      <c r="AE37" s="174">
        <v>0.89636772543619303</v>
      </c>
      <c r="AF37" s="40"/>
      <c r="AG37" s="190">
        <v>53.480437388193202</v>
      </c>
      <c r="AH37" s="185">
        <v>62.487389790442101</v>
      </c>
      <c r="AI37" s="185">
        <v>68.324184577050801</v>
      </c>
      <c r="AJ37" s="185">
        <v>70.712650332225905</v>
      </c>
      <c r="AK37" s="185">
        <v>74.215264439049307</v>
      </c>
      <c r="AL37" s="191">
        <v>65.843985305392195</v>
      </c>
      <c r="AM37" s="185"/>
      <c r="AN37" s="192">
        <v>102.44971326348001</v>
      </c>
      <c r="AO37" s="193">
        <v>104.249365640173</v>
      </c>
      <c r="AP37" s="194">
        <v>103.349539451827</v>
      </c>
      <c r="AQ37" s="185"/>
      <c r="AR37" s="195">
        <v>76.559857918659404</v>
      </c>
      <c r="AS37" s="168"/>
      <c r="AT37" s="169">
        <v>-1.6317866093167199</v>
      </c>
      <c r="AU37" s="163">
        <v>-2.76185576987264</v>
      </c>
      <c r="AV37" s="163">
        <v>-2.0879603271802298</v>
      </c>
      <c r="AW37" s="163">
        <v>0.12936011646076601</v>
      </c>
      <c r="AX37" s="163">
        <v>-5.7269599343808402</v>
      </c>
      <c r="AY37" s="170">
        <v>-2.5273027857423198</v>
      </c>
      <c r="AZ37" s="163"/>
      <c r="BA37" s="171">
        <v>-5.06301640119392</v>
      </c>
      <c r="BB37" s="172">
        <v>-5.1152344036092101</v>
      </c>
      <c r="BC37" s="173">
        <v>-5.0893599055665097</v>
      </c>
      <c r="BD37" s="163"/>
      <c r="BE37" s="174">
        <v>-3.5316826363269</v>
      </c>
      <c r="BF37" s="40"/>
      <c r="BG37" s="41"/>
      <c r="BH37" s="41"/>
      <c r="BI37" s="41"/>
      <c r="BJ37" s="41"/>
      <c r="BK37" s="41"/>
      <c r="BL37" s="41"/>
      <c r="BM37" s="41"/>
      <c r="BN37" s="41"/>
      <c r="BO37" s="41"/>
      <c r="BP37" s="41"/>
      <c r="BQ37" s="41"/>
      <c r="BR37" s="41"/>
    </row>
    <row r="38" spans="1:70" x14ac:dyDescent="0.25">
      <c r="A38" s="20" t="s">
        <v>77</v>
      </c>
      <c r="B38" s="3" t="str">
        <f t="shared" si="0"/>
        <v>Northern Virginia</v>
      </c>
      <c r="C38" s="3"/>
      <c r="D38" s="24" t="s">
        <v>16</v>
      </c>
      <c r="E38" s="27" t="s">
        <v>17</v>
      </c>
      <c r="F38" s="3"/>
      <c r="G38" s="190">
        <v>72.279421677230005</v>
      </c>
      <c r="H38" s="185">
        <v>98.629647928381999</v>
      </c>
      <c r="I38" s="185">
        <v>112.063096612815</v>
      </c>
      <c r="J38" s="185">
        <v>105.50247634988899</v>
      </c>
      <c r="K38" s="185">
        <v>82.883388313178202</v>
      </c>
      <c r="L38" s="191">
        <v>94.271606176299102</v>
      </c>
      <c r="M38" s="185"/>
      <c r="N38" s="192">
        <v>81.585041846119097</v>
      </c>
      <c r="O38" s="193">
        <v>76.505911681179498</v>
      </c>
      <c r="P38" s="194">
        <v>79.045476763649305</v>
      </c>
      <c r="Q38" s="185"/>
      <c r="R38" s="195">
        <v>89.921283486970594</v>
      </c>
      <c r="S38" s="168"/>
      <c r="T38" s="169">
        <v>-21.3062241236677</v>
      </c>
      <c r="U38" s="163">
        <v>-33.304539520045701</v>
      </c>
      <c r="V38" s="163">
        <v>-35.360111677281303</v>
      </c>
      <c r="W38" s="163">
        <v>-38.835994590043903</v>
      </c>
      <c r="X38" s="163">
        <v>-39.002454447532301</v>
      </c>
      <c r="Y38" s="170">
        <v>-34.6666147433017</v>
      </c>
      <c r="Z38" s="163"/>
      <c r="AA38" s="171">
        <v>-27.5504404334418</v>
      </c>
      <c r="AB38" s="172">
        <v>-31.161000482435401</v>
      </c>
      <c r="AC38" s="173">
        <v>-29.343843901494601</v>
      </c>
      <c r="AD38" s="163"/>
      <c r="AE38" s="174">
        <v>-33.406630145468498</v>
      </c>
      <c r="AF38" s="40"/>
      <c r="AG38" s="190">
        <v>83.332684977104094</v>
      </c>
      <c r="AH38" s="185">
        <v>121.02711008829201</v>
      </c>
      <c r="AI38" s="185">
        <v>139.87082686475901</v>
      </c>
      <c r="AJ38" s="185">
        <v>132.78623664154401</v>
      </c>
      <c r="AK38" s="185">
        <v>106.951592436046</v>
      </c>
      <c r="AL38" s="191">
        <v>116.793486255095</v>
      </c>
      <c r="AM38" s="185"/>
      <c r="AN38" s="192">
        <v>103.73105508878901</v>
      </c>
      <c r="AO38" s="193">
        <v>107.37409068469501</v>
      </c>
      <c r="AP38" s="194">
        <v>105.552572886742</v>
      </c>
      <c r="AQ38" s="185"/>
      <c r="AR38" s="195">
        <v>113.58183986389599</v>
      </c>
      <c r="AS38" s="168"/>
      <c r="AT38" s="169">
        <v>1.23339435666402</v>
      </c>
      <c r="AU38" s="163">
        <v>-1.9999055562418999</v>
      </c>
      <c r="AV38" s="163">
        <v>-3.7860395125842699</v>
      </c>
      <c r="AW38" s="163">
        <v>-9.0044249028310901</v>
      </c>
      <c r="AX38" s="163">
        <v>-8.9907572502810602</v>
      </c>
      <c r="AY38" s="170">
        <v>-4.9889784091762603</v>
      </c>
      <c r="AZ38" s="163"/>
      <c r="BA38" s="171">
        <v>-1.7142598352068501</v>
      </c>
      <c r="BB38" s="172">
        <v>3.08413646116166</v>
      </c>
      <c r="BC38" s="173">
        <v>0.66916478331428497</v>
      </c>
      <c r="BD38" s="163"/>
      <c r="BE38" s="174">
        <v>-3.5495855197269002</v>
      </c>
      <c r="BF38" s="40"/>
      <c r="BG38" s="41"/>
      <c r="BH38" s="41"/>
      <c r="BI38" s="41"/>
      <c r="BJ38" s="41"/>
      <c r="BK38" s="41"/>
      <c r="BL38" s="41"/>
      <c r="BM38" s="41"/>
      <c r="BN38" s="41"/>
      <c r="BO38" s="41"/>
      <c r="BP38" s="41"/>
      <c r="BQ38" s="41"/>
      <c r="BR38" s="41"/>
    </row>
    <row r="39" spans="1:70" x14ac:dyDescent="0.25">
      <c r="A39" s="22" t="s">
        <v>78</v>
      </c>
      <c r="B39" s="3" t="str">
        <f t="shared" si="0"/>
        <v>Shenandoah Valley</v>
      </c>
      <c r="C39" s="3"/>
      <c r="D39" s="25" t="s">
        <v>16</v>
      </c>
      <c r="E39" s="28" t="s">
        <v>17</v>
      </c>
      <c r="F39" s="3"/>
      <c r="G39" s="196">
        <v>48.699157196184103</v>
      </c>
      <c r="H39" s="197">
        <v>60.814963085856398</v>
      </c>
      <c r="I39" s="197">
        <v>66.188538365823305</v>
      </c>
      <c r="J39" s="197">
        <v>68.330607216922402</v>
      </c>
      <c r="K39" s="197">
        <v>69.903056822894996</v>
      </c>
      <c r="L39" s="198">
        <v>62.787264537536203</v>
      </c>
      <c r="M39" s="185"/>
      <c r="N39" s="199">
        <v>85.817834093737005</v>
      </c>
      <c r="O39" s="200">
        <v>69.020886768975501</v>
      </c>
      <c r="P39" s="201">
        <v>77.419360431356196</v>
      </c>
      <c r="Q39" s="185"/>
      <c r="R39" s="202">
        <v>66.967863364341994</v>
      </c>
      <c r="S39" s="168"/>
      <c r="T39" s="175">
        <v>11.950463680298601</v>
      </c>
      <c r="U39" s="176">
        <v>14.118880256196499</v>
      </c>
      <c r="V39" s="176">
        <v>17.335161355992099</v>
      </c>
      <c r="W39" s="176">
        <v>15.284144906145899</v>
      </c>
      <c r="X39" s="176">
        <v>5.39739728712527</v>
      </c>
      <c r="Y39" s="177">
        <v>12.604266341590201</v>
      </c>
      <c r="Z39" s="163"/>
      <c r="AA39" s="178">
        <v>-12.733781425740201</v>
      </c>
      <c r="AB39" s="179">
        <v>-27.233953416690799</v>
      </c>
      <c r="AC39" s="180">
        <v>-19.853004173870399</v>
      </c>
      <c r="AD39" s="163"/>
      <c r="AE39" s="181">
        <v>-0.68105158004820798</v>
      </c>
      <c r="AF39" s="40"/>
      <c r="AG39" s="196">
        <v>39.926139478522401</v>
      </c>
      <c r="AH39" s="197">
        <v>50.093673951195001</v>
      </c>
      <c r="AI39" s="197">
        <v>55.3361475375712</v>
      </c>
      <c r="AJ39" s="197">
        <v>57.084278547937203</v>
      </c>
      <c r="AK39" s="197">
        <v>60.233068565005603</v>
      </c>
      <c r="AL39" s="198">
        <v>52.5458301299957</v>
      </c>
      <c r="AM39" s="185"/>
      <c r="AN39" s="199">
        <v>82.046756796136705</v>
      </c>
      <c r="AO39" s="200">
        <v>77.534167187044602</v>
      </c>
      <c r="AP39" s="201">
        <v>79.790461991590604</v>
      </c>
      <c r="AQ39" s="185"/>
      <c r="AR39" s="202">
        <v>60.338259708636699</v>
      </c>
      <c r="AS39" s="168"/>
      <c r="AT39" s="175">
        <v>-5.8166399478561202</v>
      </c>
      <c r="AU39" s="176">
        <v>-5.13000907718751</v>
      </c>
      <c r="AV39" s="176">
        <v>-3.6577542405860899</v>
      </c>
      <c r="AW39" s="176">
        <v>-3.1375621051943998</v>
      </c>
      <c r="AX39" s="176">
        <v>-8.2067639895781994</v>
      </c>
      <c r="AY39" s="177">
        <v>-5.2301529675652896</v>
      </c>
      <c r="AZ39" s="163"/>
      <c r="BA39" s="178">
        <v>-2.2891251129290699</v>
      </c>
      <c r="BB39" s="179">
        <v>-2.0521838474007601</v>
      </c>
      <c r="BC39" s="180">
        <v>-2.17414791065484</v>
      </c>
      <c r="BD39" s="163"/>
      <c r="BE39" s="181">
        <v>-4.0906475483890299</v>
      </c>
      <c r="BF39" s="40"/>
      <c r="BG39" s="41"/>
      <c r="BH39" s="41"/>
      <c r="BI39" s="41"/>
      <c r="BJ39" s="41"/>
      <c r="BK39" s="41"/>
      <c r="BL39" s="41"/>
      <c r="BM39" s="41"/>
      <c r="BN39" s="41"/>
      <c r="BO39" s="41"/>
      <c r="BP39" s="41"/>
      <c r="BQ39" s="41"/>
      <c r="BR39" s="41"/>
    </row>
    <row r="40" spans="1:70" ht="13" x14ac:dyDescent="0.3">
      <c r="A40" s="19" t="s">
        <v>79</v>
      </c>
      <c r="B40" s="3" t="str">
        <f t="shared" si="0"/>
        <v>Southern Virginia</v>
      </c>
      <c r="C40" s="9"/>
      <c r="D40" s="23" t="s">
        <v>16</v>
      </c>
      <c r="E40" s="26" t="s">
        <v>17</v>
      </c>
      <c r="F40" s="3"/>
      <c r="G40" s="182">
        <v>49.429313790806098</v>
      </c>
      <c r="H40" s="183">
        <v>67.596129247168506</v>
      </c>
      <c r="I40" s="183">
        <v>74.735529646901995</v>
      </c>
      <c r="J40" s="183">
        <v>68.385289806795399</v>
      </c>
      <c r="K40" s="183">
        <v>62.772622695980402</v>
      </c>
      <c r="L40" s="184">
        <v>64.583777037530496</v>
      </c>
      <c r="M40" s="185"/>
      <c r="N40" s="186">
        <v>69.320208749722397</v>
      </c>
      <c r="O40" s="187">
        <v>62.7539040639573</v>
      </c>
      <c r="P40" s="188">
        <v>66.037056406839795</v>
      </c>
      <c r="Q40" s="185"/>
      <c r="R40" s="189">
        <v>64.998999714476</v>
      </c>
      <c r="S40" s="168"/>
      <c r="T40" s="160">
        <v>11.1513219269911</v>
      </c>
      <c r="U40" s="161">
        <v>-0.72533080335634104</v>
      </c>
      <c r="V40" s="161">
        <v>3.6609800070279102</v>
      </c>
      <c r="W40" s="161">
        <v>-2.69421601165529</v>
      </c>
      <c r="X40" s="161">
        <v>-4.5776300992900802</v>
      </c>
      <c r="Y40" s="162">
        <v>0.68588461696841296</v>
      </c>
      <c r="Z40" s="163"/>
      <c r="AA40" s="164">
        <v>-11.3697395648565</v>
      </c>
      <c r="AB40" s="165">
        <v>-23.103510128753602</v>
      </c>
      <c r="AC40" s="166">
        <v>-17.3612698468852</v>
      </c>
      <c r="AD40" s="163"/>
      <c r="AE40" s="167">
        <v>-5.3163514726520402</v>
      </c>
      <c r="AF40" s="40"/>
      <c r="AG40" s="182">
        <v>50.060827226293497</v>
      </c>
      <c r="AH40" s="183">
        <v>63.821936486786498</v>
      </c>
      <c r="AI40" s="183">
        <v>70.214440928269994</v>
      </c>
      <c r="AJ40" s="183">
        <v>70.156510104374803</v>
      </c>
      <c r="AK40" s="183">
        <v>66.334998334443696</v>
      </c>
      <c r="AL40" s="184">
        <v>64.117742616033695</v>
      </c>
      <c r="AM40" s="185"/>
      <c r="AN40" s="186">
        <v>81.573736397956907</v>
      </c>
      <c r="AO40" s="187">
        <v>86.1744775705085</v>
      </c>
      <c r="AP40" s="188">
        <v>83.874106984232697</v>
      </c>
      <c r="AQ40" s="185"/>
      <c r="AR40" s="189">
        <v>69.762418149804802</v>
      </c>
      <c r="AS40" s="168"/>
      <c r="AT40" s="160">
        <v>2.25197105748643</v>
      </c>
      <c r="AU40" s="161">
        <v>0.95363955274443801</v>
      </c>
      <c r="AV40" s="161">
        <v>1.6535623908708601</v>
      </c>
      <c r="AW40" s="161">
        <v>2.4516103442075599</v>
      </c>
      <c r="AX40" s="161">
        <v>1.474396022593</v>
      </c>
      <c r="AY40" s="162">
        <v>1.7423752106649499</v>
      </c>
      <c r="AZ40" s="163"/>
      <c r="BA40" s="164">
        <v>8.0643477644577892</v>
      </c>
      <c r="BB40" s="165">
        <v>7.4530665598974597</v>
      </c>
      <c r="BC40" s="166">
        <v>7.7494583377462503</v>
      </c>
      <c r="BD40" s="163"/>
      <c r="BE40" s="167">
        <v>3.72886581090625</v>
      </c>
      <c r="BF40" s="40"/>
    </row>
    <row r="41" spans="1:70" x14ac:dyDescent="0.25">
      <c r="A41" s="20" t="s">
        <v>80</v>
      </c>
      <c r="B41" s="3" t="str">
        <f t="shared" si="0"/>
        <v>Southwest Virginia - Blue Ridge Highlands</v>
      </c>
      <c r="C41" s="10"/>
      <c r="D41" s="24" t="s">
        <v>16</v>
      </c>
      <c r="E41" s="27" t="s">
        <v>17</v>
      </c>
      <c r="F41" s="3"/>
      <c r="G41" s="190">
        <v>81.335948187705895</v>
      </c>
      <c r="H41" s="185">
        <v>62.355336893534798</v>
      </c>
      <c r="I41" s="185">
        <v>68.121511191910002</v>
      </c>
      <c r="J41" s="185">
        <v>71.437637768435394</v>
      </c>
      <c r="K41" s="185">
        <v>73.962440631746304</v>
      </c>
      <c r="L41" s="191">
        <v>71.442574934666496</v>
      </c>
      <c r="M41" s="185"/>
      <c r="N41" s="192">
        <v>90.142695148278605</v>
      </c>
      <c r="O41" s="193">
        <v>76.319322804226701</v>
      </c>
      <c r="P41" s="194">
        <v>83.231008976252596</v>
      </c>
      <c r="Q41" s="185"/>
      <c r="R41" s="195">
        <v>74.8106989465482</v>
      </c>
      <c r="S41" s="168"/>
      <c r="T41" s="169">
        <v>76.753575958921502</v>
      </c>
      <c r="U41" s="163">
        <v>9.7739697725373098</v>
      </c>
      <c r="V41" s="163">
        <v>17.897971755346902</v>
      </c>
      <c r="W41" s="163">
        <v>15.518170338530799</v>
      </c>
      <c r="X41" s="163">
        <v>12.8562374024081</v>
      </c>
      <c r="Y41" s="170">
        <v>24.041754466742599</v>
      </c>
      <c r="Z41" s="163"/>
      <c r="AA41" s="171">
        <v>3.3408156281152799</v>
      </c>
      <c r="AB41" s="172">
        <v>-15.182938924870699</v>
      </c>
      <c r="AC41" s="173">
        <v>-6.0649237943340601</v>
      </c>
      <c r="AD41" s="163"/>
      <c r="AE41" s="174">
        <v>12.572845728169799</v>
      </c>
      <c r="AF41" s="40"/>
      <c r="AG41" s="190">
        <v>54.961979513516503</v>
      </c>
      <c r="AH41" s="185">
        <v>55.199433940967303</v>
      </c>
      <c r="AI41" s="185">
        <v>61.6630987231392</v>
      </c>
      <c r="AJ41" s="185">
        <v>64.889828430678605</v>
      </c>
      <c r="AK41" s="185">
        <v>72.424495342713897</v>
      </c>
      <c r="AL41" s="191">
        <v>61.818839226641103</v>
      </c>
      <c r="AM41" s="185"/>
      <c r="AN41" s="192">
        <v>118.33953313892501</v>
      </c>
      <c r="AO41" s="193">
        <v>116.324440134764</v>
      </c>
      <c r="AP41" s="194">
        <v>117.33198663684399</v>
      </c>
      <c r="AQ41" s="185"/>
      <c r="AR41" s="195">
        <v>77.664741576120903</v>
      </c>
      <c r="AS41" s="168"/>
      <c r="AT41" s="169">
        <v>22.7397401262327</v>
      </c>
      <c r="AU41" s="163">
        <v>1.68026587444926</v>
      </c>
      <c r="AV41" s="163">
        <v>7.06748822407397</v>
      </c>
      <c r="AW41" s="163">
        <v>7.8494818845649101</v>
      </c>
      <c r="AX41" s="163">
        <v>11.811089408576899</v>
      </c>
      <c r="AY41" s="170">
        <v>9.76984111231795</v>
      </c>
      <c r="AZ41" s="163"/>
      <c r="BA41" s="171">
        <v>18.820043489435299</v>
      </c>
      <c r="BB41" s="172">
        <v>20.119026479708499</v>
      </c>
      <c r="BC41" s="173">
        <v>19.460427198330699</v>
      </c>
      <c r="BD41" s="163"/>
      <c r="BE41" s="174">
        <v>13.734154741960699</v>
      </c>
      <c r="BF41" s="40"/>
    </row>
    <row r="42" spans="1:70" x14ac:dyDescent="0.25">
      <c r="A42" s="21" t="s">
        <v>81</v>
      </c>
      <c r="B42" s="3" t="str">
        <f t="shared" si="0"/>
        <v>Southwest Virginia - Heart of Appalachia</v>
      </c>
      <c r="C42" s="3"/>
      <c r="D42" s="24" t="s">
        <v>16</v>
      </c>
      <c r="E42" s="27" t="s">
        <v>17</v>
      </c>
      <c r="F42" s="3"/>
      <c r="G42" s="190">
        <v>41.7594509043927</v>
      </c>
      <c r="H42" s="185">
        <v>46.069877260981897</v>
      </c>
      <c r="I42" s="185">
        <v>54.825484496123998</v>
      </c>
      <c r="J42" s="185">
        <v>52.888914728682103</v>
      </c>
      <c r="K42" s="185">
        <v>44.165658914728603</v>
      </c>
      <c r="L42" s="191">
        <v>47.941877260981897</v>
      </c>
      <c r="M42" s="185"/>
      <c r="N42" s="192">
        <v>43.540762273901798</v>
      </c>
      <c r="O42" s="193">
        <v>38.401117571059402</v>
      </c>
      <c r="P42" s="194">
        <v>40.970939922480603</v>
      </c>
      <c r="Q42" s="185"/>
      <c r="R42" s="195">
        <v>45.950180878552899</v>
      </c>
      <c r="S42" s="168"/>
      <c r="T42" s="169">
        <v>40.475699981268001</v>
      </c>
      <c r="U42" s="163">
        <v>10.622896818909</v>
      </c>
      <c r="V42" s="163">
        <v>20.976511813511902</v>
      </c>
      <c r="W42" s="163">
        <v>12.2657605915176</v>
      </c>
      <c r="X42" s="163">
        <v>1.7808557706908501</v>
      </c>
      <c r="Y42" s="170">
        <v>15.692361500793201</v>
      </c>
      <c r="Z42" s="163"/>
      <c r="AA42" s="171">
        <v>-6.8890866811156597</v>
      </c>
      <c r="AB42" s="172">
        <v>-22.757763539334501</v>
      </c>
      <c r="AC42" s="173">
        <v>-15.0662748187828</v>
      </c>
      <c r="AD42" s="163"/>
      <c r="AE42" s="174">
        <v>5.9202881993460998</v>
      </c>
      <c r="AF42" s="40"/>
      <c r="AG42" s="190">
        <v>36.7500763358778</v>
      </c>
      <c r="AH42" s="185">
        <v>48.109729505476203</v>
      </c>
      <c r="AI42" s="185">
        <v>52.388184645604802</v>
      </c>
      <c r="AJ42" s="185">
        <v>50.807621541987203</v>
      </c>
      <c r="AK42" s="185">
        <v>46.060405958422002</v>
      </c>
      <c r="AL42" s="191">
        <v>46.847209914743701</v>
      </c>
      <c r="AM42" s="185"/>
      <c r="AN42" s="192">
        <v>54.667999672614101</v>
      </c>
      <c r="AO42" s="193">
        <v>51.643894254378701</v>
      </c>
      <c r="AP42" s="194">
        <v>53.155946963496397</v>
      </c>
      <c r="AQ42" s="185"/>
      <c r="AR42" s="195">
        <v>48.656730520928697</v>
      </c>
      <c r="AS42" s="168"/>
      <c r="AT42" s="169">
        <v>8.1079430394579806</v>
      </c>
      <c r="AU42" s="163">
        <v>3.0746898657414101E-2</v>
      </c>
      <c r="AV42" s="163">
        <v>3.1232693323532499</v>
      </c>
      <c r="AW42" s="163">
        <v>-0.14618550920981499</v>
      </c>
      <c r="AX42" s="163">
        <v>0.87660243786115799</v>
      </c>
      <c r="AY42" s="170">
        <v>1.9363524524718201</v>
      </c>
      <c r="AZ42" s="163"/>
      <c r="BA42" s="171">
        <v>9.7566150182660891</v>
      </c>
      <c r="BB42" s="172">
        <v>5.7160370111649303</v>
      </c>
      <c r="BC42" s="173">
        <v>7.7559200096901604</v>
      </c>
      <c r="BD42" s="163"/>
      <c r="BE42" s="174">
        <v>3.6903829873324501</v>
      </c>
      <c r="BF42" s="40"/>
    </row>
    <row r="43" spans="1:70" x14ac:dyDescent="0.25">
      <c r="A43" s="22" t="s">
        <v>82</v>
      </c>
      <c r="B43" s="3" t="str">
        <f t="shared" si="0"/>
        <v>Virginia Mountains</v>
      </c>
      <c r="C43" s="3"/>
      <c r="D43" s="25" t="s">
        <v>16</v>
      </c>
      <c r="E43" s="28" t="s">
        <v>17</v>
      </c>
      <c r="F43" s="3"/>
      <c r="G43" s="190">
        <v>57.136862611073099</v>
      </c>
      <c r="H43" s="185">
        <v>84.4593424470266</v>
      </c>
      <c r="I43" s="185">
        <v>90.362213260423701</v>
      </c>
      <c r="J43" s="185">
        <v>73.7762816131237</v>
      </c>
      <c r="K43" s="185">
        <v>66.409312371838595</v>
      </c>
      <c r="L43" s="191">
        <v>74.428802460697099</v>
      </c>
      <c r="M43" s="185"/>
      <c r="N43" s="192">
        <v>78.604653451811302</v>
      </c>
      <c r="O43" s="193">
        <v>67.416684894053304</v>
      </c>
      <c r="P43" s="194">
        <v>73.010669172932296</v>
      </c>
      <c r="Q43" s="185"/>
      <c r="R43" s="195">
        <v>74.023621521335798</v>
      </c>
      <c r="S43" s="168"/>
      <c r="T43" s="169">
        <v>21.5751653160101</v>
      </c>
      <c r="U43" s="163">
        <v>11.6471141645287</v>
      </c>
      <c r="V43" s="163">
        <v>12.541516990106199</v>
      </c>
      <c r="W43" s="163">
        <v>0.52909735505783595</v>
      </c>
      <c r="X43" s="163">
        <v>-21.7966685968094</v>
      </c>
      <c r="Y43" s="170">
        <v>3.0171468417478899</v>
      </c>
      <c r="Z43" s="163"/>
      <c r="AA43" s="171">
        <v>-31.7976539018326</v>
      </c>
      <c r="AB43" s="172">
        <v>-40.008767781900701</v>
      </c>
      <c r="AC43" s="173">
        <v>-35.851364885778899</v>
      </c>
      <c r="AD43" s="163"/>
      <c r="AE43" s="174">
        <v>-12.0074950265355</v>
      </c>
      <c r="AF43" s="40"/>
      <c r="AG43" s="190">
        <v>48.528095612894298</v>
      </c>
      <c r="AH43" s="185">
        <v>65.131133392649303</v>
      </c>
      <c r="AI43" s="185">
        <v>70.4284402038233</v>
      </c>
      <c r="AJ43" s="185">
        <v>68.325310009917501</v>
      </c>
      <c r="AK43" s="185">
        <v>68.102491364864406</v>
      </c>
      <c r="AL43" s="191">
        <v>64.104985051345295</v>
      </c>
      <c r="AM43" s="185"/>
      <c r="AN43" s="192">
        <v>97.121332717759302</v>
      </c>
      <c r="AO43" s="193">
        <v>94.303022126466203</v>
      </c>
      <c r="AP43" s="194">
        <v>95.712177422112703</v>
      </c>
      <c r="AQ43" s="185"/>
      <c r="AR43" s="195">
        <v>73.137288283841997</v>
      </c>
      <c r="AS43" s="168"/>
      <c r="AT43" s="169">
        <v>6.2506663594626</v>
      </c>
      <c r="AU43" s="163">
        <v>1.06418038653539</v>
      </c>
      <c r="AV43" s="163">
        <v>1.6074687381764099</v>
      </c>
      <c r="AW43" s="163">
        <v>1.92253249762579</v>
      </c>
      <c r="AX43" s="163">
        <v>-2.2274756777626399</v>
      </c>
      <c r="AY43" s="170">
        <v>1.39178683374627</v>
      </c>
      <c r="AZ43" s="163"/>
      <c r="BA43" s="171">
        <v>7.0557245658249998</v>
      </c>
      <c r="BB43" s="172">
        <v>5.6911681890350803</v>
      </c>
      <c r="BC43" s="173">
        <v>6.37911586172687</v>
      </c>
      <c r="BD43" s="163"/>
      <c r="BE43" s="174">
        <v>3.20309815361087</v>
      </c>
      <c r="BF43" s="40"/>
    </row>
    <row r="44" spans="1:70" x14ac:dyDescent="0.25">
      <c r="A44" s="48" t="s">
        <v>106</v>
      </c>
      <c r="B44" s="3" t="s">
        <v>112</v>
      </c>
      <c r="D44" s="25" t="s">
        <v>16</v>
      </c>
      <c r="E44" s="28" t="s">
        <v>17</v>
      </c>
      <c r="G44" s="190">
        <v>160.500444136016</v>
      </c>
      <c r="H44" s="185">
        <v>192.23834142956201</v>
      </c>
      <c r="I44" s="185">
        <v>205.66717210270599</v>
      </c>
      <c r="J44" s="185">
        <v>209.36273074253899</v>
      </c>
      <c r="K44" s="185">
        <v>206.685617626648</v>
      </c>
      <c r="L44" s="191">
        <v>194.890861207494</v>
      </c>
      <c r="M44" s="185"/>
      <c r="N44" s="192">
        <v>256.91158223455898</v>
      </c>
      <c r="O44" s="193">
        <v>251.26401457321299</v>
      </c>
      <c r="P44" s="194">
        <v>254.08779840388601</v>
      </c>
      <c r="Q44" s="185"/>
      <c r="R44" s="195">
        <v>211.804271835035</v>
      </c>
      <c r="S44" s="168"/>
      <c r="T44" s="169">
        <v>7.2763237286801798</v>
      </c>
      <c r="U44" s="163">
        <v>-10.659437490362899</v>
      </c>
      <c r="V44" s="163">
        <v>-19.266940935155699</v>
      </c>
      <c r="W44" s="163">
        <v>-24.213297890281101</v>
      </c>
      <c r="X44" s="163">
        <v>-20.552164155651301</v>
      </c>
      <c r="Y44" s="170">
        <v>-15.7005347942148</v>
      </c>
      <c r="Z44" s="163"/>
      <c r="AA44" s="171">
        <v>-4.6634564718545004</v>
      </c>
      <c r="AB44" s="172">
        <v>-10.650160013054601</v>
      </c>
      <c r="AC44" s="173">
        <v>-7.7205958812552398</v>
      </c>
      <c r="AD44" s="163"/>
      <c r="AE44" s="174">
        <v>-13.1255913325226</v>
      </c>
      <c r="AF44" s="43"/>
      <c r="AG44" s="190">
        <v>146.66937977099201</v>
      </c>
      <c r="AH44" s="185">
        <v>199.105396426092</v>
      </c>
      <c r="AI44" s="185">
        <v>217.70112595419801</v>
      </c>
      <c r="AJ44" s="185">
        <v>210.060270645385</v>
      </c>
      <c r="AK44" s="185">
        <v>205.455008674531</v>
      </c>
      <c r="AL44" s="191">
        <v>195.79823629424001</v>
      </c>
      <c r="AM44" s="185"/>
      <c r="AN44" s="192">
        <v>261.82810287994403</v>
      </c>
      <c r="AO44" s="193">
        <v>278.54819916724398</v>
      </c>
      <c r="AP44" s="194">
        <v>270.188151023594</v>
      </c>
      <c r="AQ44" s="185"/>
      <c r="AR44" s="195">
        <v>217.05249764548401</v>
      </c>
      <c r="AS44" s="168"/>
      <c r="AT44" s="169">
        <v>13.1682592390792</v>
      </c>
      <c r="AU44" s="163">
        <v>13.066925568298499</v>
      </c>
      <c r="AV44" s="163">
        <v>4.5979371517697603</v>
      </c>
      <c r="AW44" s="163">
        <v>-0.84782999081535504</v>
      </c>
      <c r="AX44" s="163">
        <v>-1.30517997519582</v>
      </c>
      <c r="AY44" s="170">
        <v>4.8329857916563599</v>
      </c>
      <c r="AZ44" s="163"/>
      <c r="BA44" s="171">
        <v>5.5436075419203501</v>
      </c>
      <c r="BB44" s="172">
        <v>8.0214356212279494</v>
      </c>
      <c r="BC44" s="173">
        <v>6.8064899930758003</v>
      </c>
      <c r="BD44" s="163"/>
      <c r="BE44" s="174">
        <v>5.5264679333834099</v>
      </c>
    </row>
    <row r="45" spans="1:70" x14ac:dyDescent="0.25">
      <c r="A45" s="48" t="s">
        <v>107</v>
      </c>
      <c r="B45" s="3" t="s">
        <v>113</v>
      </c>
      <c r="D45" s="25" t="s">
        <v>16</v>
      </c>
      <c r="E45" s="28" t="s">
        <v>17</v>
      </c>
      <c r="G45" s="190">
        <v>98.052845288786898</v>
      </c>
      <c r="H45" s="185">
        <v>137.35994504494599</v>
      </c>
      <c r="I45" s="185">
        <v>156.78397277723101</v>
      </c>
      <c r="J45" s="185">
        <v>146.70448957309699</v>
      </c>
      <c r="K45" s="185">
        <v>123.431626815154</v>
      </c>
      <c r="L45" s="191">
        <v>132.46657589984301</v>
      </c>
      <c r="M45" s="185"/>
      <c r="N45" s="192">
        <v>139.895196346034</v>
      </c>
      <c r="O45" s="193">
        <v>125.553781344397</v>
      </c>
      <c r="P45" s="194">
        <v>132.72448884521501</v>
      </c>
      <c r="Q45" s="185"/>
      <c r="R45" s="195">
        <v>132.54026531280701</v>
      </c>
      <c r="S45" s="168"/>
      <c r="T45" s="169">
        <v>-5.0090299599225698</v>
      </c>
      <c r="U45" s="163">
        <v>-19.48398117624</v>
      </c>
      <c r="V45" s="163">
        <v>-20.840894304134601</v>
      </c>
      <c r="W45" s="163">
        <v>-24.8850927045963</v>
      </c>
      <c r="X45" s="163">
        <v>-28.048588415196601</v>
      </c>
      <c r="Y45" s="170">
        <v>-21.032398751907301</v>
      </c>
      <c r="Z45" s="163"/>
      <c r="AA45" s="171">
        <v>-15.7393048125232</v>
      </c>
      <c r="AB45" s="172">
        <v>-21.722850249744099</v>
      </c>
      <c r="AC45" s="173">
        <v>-18.679475220157499</v>
      </c>
      <c r="AD45" s="163"/>
      <c r="AE45" s="174">
        <v>-20.373221873187099</v>
      </c>
      <c r="AF45" s="43"/>
      <c r="AG45" s="190">
        <v>99.722601767810502</v>
      </c>
      <c r="AH45" s="185">
        <v>143.486502273681</v>
      </c>
      <c r="AI45" s="185">
        <v>165.564162299131</v>
      </c>
      <c r="AJ45" s="185">
        <v>158.94782811203899</v>
      </c>
      <c r="AK45" s="185">
        <v>137.64140560198999</v>
      </c>
      <c r="AL45" s="191">
        <v>141.08649292817199</v>
      </c>
      <c r="AM45" s="185"/>
      <c r="AN45" s="192">
        <v>155.954354622599</v>
      </c>
      <c r="AO45" s="193">
        <v>160.89866403551099</v>
      </c>
      <c r="AP45" s="194">
        <v>158.42650932905499</v>
      </c>
      <c r="AQ45" s="185"/>
      <c r="AR45" s="195">
        <v>146.043326363403</v>
      </c>
      <c r="AS45" s="168"/>
      <c r="AT45" s="169">
        <v>5.2108763668247997</v>
      </c>
      <c r="AU45" s="163">
        <v>4.8803311478861598E-2</v>
      </c>
      <c r="AV45" s="163">
        <v>-2.0758858968729701</v>
      </c>
      <c r="AW45" s="163">
        <v>-5.1658225290288096</v>
      </c>
      <c r="AX45" s="163">
        <v>-5.5707615593843904</v>
      </c>
      <c r="AY45" s="170">
        <v>-2.1217342388965701</v>
      </c>
      <c r="AZ45" s="163"/>
      <c r="BA45" s="171">
        <v>3.3283064140980398</v>
      </c>
      <c r="BB45" s="172">
        <v>8.4960545948981991</v>
      </c>
      <c r="BC45" s="173">
        <v>5.8894545431739003</v>
      </c>
      <c r="BD45" s="163"/>
      <c r="BE45" s="174">
        <v>0.23004288954569899</v>
      </c>
    </row>
    <row r="46" spans="1:70" x14ac:dyDescent="0.25">
      <c r="A46" s="48" t="s">
        <v>108</v>
      </c>
      <c r="B46" s="3" t="s">
        <v>114</v>
      </c>
      <c r="D46" s="25" t="s">
        <v>16</v>
      </c>
      <c r="E46" s="28" t="s">
        <v>17</v>
      </c>
      <c r="G46" s="190">
        <v>79.387570334757797</v>
      </c>
      <c r="H46" s="185">
        <v>103.473552943969</v>
      </c>
      <c r="I46" s="185">
        <v>116.147242402659</v>
      </c>
      <c r="J46" s="185">
        <v>111.496750059354</v>
      </c>
      <c r="K46" s="185">
        <v>95.156317960588694</v>
      </c>
      <c r="L46" s="191">
        <v>101.132286740265</v>
      </c>
      <c r="M46" s="185"/>
      <c r="N46" s="192">
        <v>106.25303893637199</v>
      </c>
      <c r="O46" s="193">
        <v>91.812177113010407</v>
      </c>
      <c r="P46" s="194">
        <v>99.032608024691299</v>
      </c>
      <c r="Q46" s="185"/>
      <c r="R46" s="195">
        <v>100.53237853581599</v>
      </c>
      <c r="S46" s="168"/>
      <c r="T46" s="169">
        <v>-6.4994578301205603</v>
      </c>
      <c r="U46" s="163">
        <v>-15.091269026283801</v>
      </c>
      <c r="V46" s="163">
        <v>-16.614292876772598</v>
      </c>
      <c r="W46" s="163">
        <v>-20.113018239348602</v>
      </c>
      <c r="X46" s="163">
        <v>-25.953742258222899</v>
      </c>
      <c r="Y46" s="170">
        <v>-17.6630879128682</v>
      </c>
      <c r="Z46" s="163"/>
      <c r="AA46" s="171">
        <v>-22.627391420423098</v>
      </c>
      <c r="AB46" s="172">
        <v>-33.786479961138099</v>
      </c>
      <c r="AC46" s="173">
        <v>-28.2339116825217</v>
      </c>
      <c r="AD46" s="163"/>
      <c r="AE46" s="174">
        <v>-20.940621620313799</v>
      </c>
      <c r="AF46" s="43"/>
      <c r="AG46" s="190">
        <v>74.774438674065905</v>
      </c>
      <c r="AH46" s="185">
        <v>104.398786390479</v>
      </c>
      <c r="AI46" s="185">
        <v>120.307878297771</v>
      </c>
      <c r="AJ46" s="185">
        <v>116.664210452124</v>
      </c>
      <c r="AK46" s="185">
        <v>105.438401985369</v>
      </c>
      <c r="AL46" s="191">
        <v>104.316703188433</v>
      </c>
      <c r="AM46" s="185"/>
      <c r="AN46" s="192">
        <v>124.163562832935</v>
      </c>
      <c r="AO46" s="193">
        <v>124.430067588621</v>
      </c>
      <c r="AP46" s="194">
        <v>124.29681521077801</v>
      </c>
      <c r="AQ46" s="185"/>
      <c r="AR46" s="195">
        <v>110.025270320972</v>
      </c>
      <c r="AS46" s="168"/>
      <c r="AT46" s="169">
        <v>-2.2838464843262298</v>
      </c>
      <c r="AU46" s="163">
        <v>-1.7963119875825599</v>
      </c>
      <c r="AV46" s="163">
        <v>-1.91956296969818</v>
      </c>
      <c r="AW46" s="163">
        <v>-5.1357987091684603</v>
      </c>
      <c r="AX46" s="163">
        <v>-6.4257880453579501</v>
      </c>
      <c r="AY46" s="170">
        <v>-3.6160971461774598</v>
      </c>
      <c r="AZ46" s="163"/>
      <c r="BA46" s="171">
        <v>-0.46402703486147501</v>
      </c>
      <c r="BB46" s="172">
        <v>0.88117555984055695</v>
      </c>
      <c r="BC46" s="173">
        <v>0.20478078834182001</v>
      </c>
      <c r="BD46" s="163"/>
      <c r="BE46" s="174">
        <v>-2.4150909372267502</v>
      </c>
    </row>
    <row r="47" spans="1:70" x14ac:dyDescent="0.25">
      <c r="A47" s="48" t="s">
        <v>109</v>
      </c>
      <c r="B47" s="3" t="s">
        <v>115</v>
      </c>
      <c r="D47" s="25" t="s">
        <v>16</v>
      </c>
      <c r="E47" s="28" t="s">
        <v>17</v>
      </c>
      <c r="G47" s="190">
        <v>63.793949119561802</v>
      </c>
      <c r="H47" s="185">
        <v>81.949777548225896</v>
      </c>
      <c r="I47" s="185">
        <v>91.754804093497</v>
      </c>
      <c r="J47" s="185">
        <v>87.6258409205563</v>
      </c>
      <c r="K47" s="185">
        <v>82.256367742090404</v>
      </c>
      <c r="L47" s="191">
        <v>81.4761478847863</v>
      </c>
      <c r="M47" s="185"/>
      <c r="N47" s="192">
        <v>94.867295265092295</v>
      </c>
      <c r="O47" s="193">
        <v>78.209485910586807</v>
      </c>
      <c r="P47" s="194">
        <v>86.538390587839601</v>
      </c>
      <c r="Q47" s="185"/>
      <c r="R47" s="195">
        <v>82.922502942801501</v>
      </c>
      <c r="S47" s="168"/>
      <c r="T47" s="169">
        <v>6.2995578722057202</v>
      </c>
      <c r="U47" s="163">
        <v>-2.5595548696631201</v>
      </c>
      <c r="V47" s="163">
        <v>-3.7102778530720699</v>
      </c>
      <c r="W47" s="163">
        <v>-9.7314123777219894</v>
      </c>
      <c r="X47" s="163">
        <v>-13.9205664735459</v>
      </c>
      <c r="Y47" s="170">
        <v>-5.7070152587091103</v>
      </c>
      <c r="Z47" s="163"/>
      <c r="AA47" s="171">
        <v>-21.556102133293201</v>
      </c>
      <c r="AB47" s="172">
        <v>-35.565581822279</v>
      </c>
      <c r="AC47" s="173">
        <v>-28.5736174835627</v>
      </c>
      <c r="AD47" s="163"/>
      <c r="AE47" s="174">
        <v>-13.923670905570599</v>
      </c>
      <c r="AF47" s="43"/>
      <c r="AG47" s="190">
        <v>56.050331374528298</v>
      </c>
      <c r="AH47" s="185">
        <v>74.067287956353397</v>
      </c>
      <c r="AI47" s="185">
        <v>83.708372780354097</v>
      </c>
      <c r="AJ47" s="185">
        <v>83.050516735949202</v>
      </c>
      <c r="AK47" s="185">
        <v>82.612999555470097</v>
      </c>
      <c r="AL47" s="191">
        <v>75.898943575325006</v>
      </c>
      <c r="AM47" s="185"/>
      <c r="AN47" s="192">
        <v>106.771993656438</v>
      </c>
      <c r="AO47" s="193">
        <v>105.636919768363</v>
      </c>
      <c r="AP47" s="194">
        <v>106.204456712401</v>
      </c>
      <c r="AQ47" s="185"/>
      <c r="AR47" s="195">
        <v>84.558256104552299</v>
      </c>
      <c r="AS47" s="168"/>
      <c r="AT47" s="169">
        <v>-1.82975744748803</v>
      </c>
      <c r="AU47" s="163">
        <v>-4.0111428288754798</v>
      </c>
      <c r="AV47" s="163">
        <v>-3.35804373896945</v>
      </c>
      <c r="AW47" s="163">
        <v>-5.5623490141548801</v>
      </c>
      <c r="AX47" s="163">
        <v>-5.5473278100706596</v>
      </c>
      <c r="AY47" s="170">
        <v>-4.2405328438965402</v>
      </c>
      <c r="AZ47" s="163"/>
      <c r="BA47" s="171">
        <v>-1.36786563816253</v>
      </c>
      <c r="BB47" s="172">
        <v>-2.90341549829799E-3</v>
      </c>
      <c r="BC47" s="173">
        <v>-0.69372122218605903</v>
      </c>
      <c r="BD47" s="163"/>
      <c r="BE47" s="174">
        <v>-2.9976194000323999</v>
      </c>
    </row>
    <row r="48" spans="1:70" x14ac:dyDescent="0.25">
      <c r="A48" s="48" t="s">
        <v>110</v>
      </c>
      <c r="B48" s="3" t="s">
        <v>116</v>
      </c>
      <c r="D48" s="25" t="s">
        <v>16</v>
      </c>
      <c r="E48" s="28" t="s">
        <v>17</v>
      </c>
      <c r="G48" s="190">
        <v>45.247937217663797</v>
      </c>
      <c r="H48" s="185">
        <v>52.136271780215701</v>
      </c>
      <c r="I48" s="185">
        <v>56.530546233981703</v>
      </c>
      <c r="J48" s="185">
        <v>55.916502258689</v>
      </c>
      <c r="K48" s="185">
        <v>53.108686733658999</v>
      </c>
      <c r="L48" s="191">
        <v>52.587988844841803</v>
      </c>
      <c r="M48" s="185"/>
      <c r="N48" s="192">
        <v>60.229216373190702</v>
      </c>
      <c r="O48" s="193">
        <v>53.308376048676998</v>
      </c>
      <c r="P48" s="194">
        <v>56.7687962109338</v>
      </c>
      <c r="Q48" s="185"/>
      <c r="R48" s="195">
        <v>53.782505235153799</v>
      </c>
      <c r="S48" s="168"/>
      <c r="T48" s="169">
        <v>5.0819776342565799</v>
      </c>
      <c r="U48" s="163">
        <v>-1.8522857445985399</v>
      </c>
      <c r="V48" s="163">
        <v>-1.4158270086339</v>
      </c>
      <c r="W48" s="163">
        <v>-5.7868418713106102</v>
      </c>
      <c r="X48" s="163">
        <v>-11.2184442314371</v>
      </c>
      <c r="Y48" s="170">
        <v>-3.57651299514289</v>
      </c>
      <c r="Z48" s="163"/>
      <c r="AA48" s="171">
        <v>-19.8681515065425</v>
      </c>
      <c r="AB48" s="172">
        <v>-31.195017877204201</v>
      </c>
      <c r="AC48" s="173">
        <v>-25.617472959143701</v>
      </c>
      <c r="AD48" s="163"/>
      <c r="AE48" s="174">
        <v>-11.4863985708417</v>
      </c>
      <c r="AF48" s="43"/>
      <c r="AG48" s="190">
        <v>42.250397498677998</v>
      </c>
      <c r="AH48" s="185">
        <v>49.327581442398298</v>
      </c>
      <c r="AI48" s="185">
        <v>53.453927720550098</v>
      </c>
      <c r="AJ48" s="185">
        <v>54.330733498302301</v>
      </c>
      <c r="AK48" s="185">
        <v>54.838426886113801</v>
      </c>
      <c r="AL48" s="191">
        <v>50.837679912019702</v>
      </c>
      <c r="AM48" s="185"/>
      <c r="AN48" s="192">
        <v>69.608923634689504</v>
      </c>
      <c r="AO48" s="193">
        <v>69.374183345801896</v>
      </c>
      <c r="AP48" s="194">
        <v>69.491553490245707</v>
      </c>
      <c r="AQ48" s="185"/>
      <c r="AR48" s="195">
        <v>56.165448404291098</v>
      </c>
      <c r="AS48" s="168"/>
      <c r="AT48" s="169">
        <v>2.0521147043486301</v>
      </c>
      <c r="AU48" s="163">
        <v>-0.257495184237719</v>
      </c>
      <c r="AV48" s="163">
        <v>0.68490052301905702</v>
      </c>
      <c r="AW48" s="163">
        <v>-1.80963326091653</v>
      </c>
      <c r="AX48" s="163">
        <v>-1.54824390359919</v>
      </c>
      <c r="AY48" s="170">
        <v>-0.31145494725145401</v>
      </c>
      <c r="AZ48" s="163"/>
      <c r="BA48" s="171">
        <v>0.82310372706299995</v>
      </c>
      <c r="BB48" s="172">
        <v>0.77213753559948095</v>
      </c>
      <c r="BC48" s="173">
        <v>0.79765722940105599</v>
      </c>
      <c r="BD48" s="163"/>
      <c r="BE48" s="174">
        <v>7.39068783542563E-2</v>
      </c>
    </row>
    <row r="49" spans="1:57" x14ac:dyDescent="0.25">
      <c r="A49" s="49" t="s">
        <v>111</v>
      </c>
      <c r="B49" s="3" t="s">
        <v>117</v>
      </c>
      <c r="D49" s="25" t="s">
        <v>16</v>
      </c>
      <c r="E49" s="28" t="s">
        <v>17</v>
      </c>
      <c r="G49" s="196">
        <v>31.833471620876701</v>
      </c>
      <c r="H49" s="197">
        <v>33.447555554266103</v>
      </c>
      <c r="I49" s="197">
        <v>34.713321587513398</v>
      </c>
      <c r="J49" s="197">
        <v>34.779924659839203</v>
      </c>
      <c r="K49" s="197">
        <v>35.076018422350501</v>
      </c>
      <c r="L49" s="198">
        <v>33.970058368969198</v>
      </c>
      <c r="M49" s="185"/>
      <c r="N49" s="199">
        <v>41.480275084858803</v>
      </c>
      <c r="O49" s="200">
        <v>39.563888026922697</v>
      </c>
      <c r="P49" s="201">
        <v>40.5220815558908</v>
      </c>
      <c r="Q49" s="185"/>
      <c r="R49" s="202">
        <v>35.842064993803902</v>
      </c>
      <c r="S49" s="168"/>
      <c r="T49" s="175">
        <v>3.4296452201605399</v>
      </c>
      <c r="U49" s="176">
        <v>0.56895581493333403</v>
      </c>
      <c r="V49" s="176">
        <v>1.75957420599579</v>
      </c>
      <c r="W49" s="176">
        <v>0.30376728664878899</v>
      </c>
      <c r="X49" s="176">
        <v>-1.8383582881220999</v>
      </c>
      <c r="Y49" s="177">
        <v>0.76738151643538599</v>
      </c>
      <c r="Z49" s="163"/>
      <c r="AA49" s="178">
        <v>-11.423417523156701</v>
      </c>
      <c r="AB49" s="179">
        <v>-18.4693796947784</v>
      </c>
      <c r="AC49" s="180">
        <v>-15.0090792608</v>
      </c>
      <c r="AD49" s="163"/>
      <c r="AE49" s="181">
        <v>-4.9329206602259701</v>
      </c>
      <c r="AG49" s="196">
        <v>30.337832881144401</v>
      </c>
      <c r="AH49" s="197">
        <v>31.756968458737099</v>
      </c>
      <c r="AI49" s="197">
        <v>33.027206137296702</v>
      </c>
      <c r="AJ49" s="197">
        <v>33.632181678054799</v>
      </c>
      <c r="AK49" s="197">
        <v>34.793017954185999</v>
      </c>
      <c r="AL49" s="198">
        <v>32.709508937270897</v>
      </c>
      <c r="AM49" s="185"/>
      <c r="AN49" s="199">
        <v>44.996339631660597</v>
      </c>
      <c r="AO49" s="200">
        <v>46.191830103291601</v>
      </c>
      <c r="AP49" s="201">
        <v>45.594084867476099</v>
      </c>
      <c r="AQ49" s="185"/>
      <c r="AR49" s="202">
        <v>36.390923160374101</v>
      </c>
      <c r="AS49" s="168"/>
      <c r="AT49" s="175">
        <v>2.2428496368861</v>
      </c>
      <c r="AU49" s="176">
        <v>0.30634413213948702</v>
      </c>
      <c r="AV49" s="176">
        <v>1.69347846322021</v>
      </c>
      <c r="AW49" s="176">
        <v>1.0540961365453001</v>
      </c>
      <c r="AX49" s="176">
        <v>0.72979486035614705</v>
      </c>
      <c r="AY49" s="177">
        <v>1.18364581906123</v>
      </c>
      <c r="AZ49" s="163"/>
      <c r="BA49" s="178">
        <v>0.41848859818620798</v>
      </c>
      <c r="BB49" s="179">
        <v>1.79321344797905</v>
      </c>
      <c r="BC49" s="180">
        <v>1.1101898387749001</v>
      </c>
      <c r="BD49" s="163"/>
      <c r="BE49" s="181">
        <v>1.1562311865917601</v>
      </c>
    </row>
  </sheetData>
  <sheetProtection formatCells="0" formatColumns="0" formatRows="0"/>
  <mergeCells count="47">
    <mergeCell ref="AT2:BE2"/>
    <mergeCell ref="D3:D4"/>
    <mergeCell ref="E3:E4"/>
    <mergeCell ref="G3:G4"/>
    <mergeCell ref="H3:H4"/>
    <mergeCell ref="I3:I4"/>
    <mergeCell ref="P3:P4"/>
    <mergeCell ref="D2:E2"/>
    <mergeCell ref="G2:R2"/>
    <mergeCell ref="T2:AE2"/>
    <mergeCell ref="AG2:AR2"/>
    <mergeCell ref="J3:J4"/>
    <mergeCell ref="K3:K4"/>
    <mergeCell ref="L3:L4"/>
    <mergeCell ref="N3:N4"/>
    <mergeCell ref="O3:O4"/>
    <mergeCell ref="AG3:AG4"/>
    <mergeCell ref="R3:R4"/>
    <mergeCell ref="T3:T4"/>
    <mergeCell ref="U3:U4"/>
    <mergeCell ref="V3:V4"/>
    <mergeCell ref="W3:W4"/>
    <mergeCell ref="X3:X4"/>
    <mergeCell ref="Y3:Y4"/>
    <mergeCell ref="AA3:AA4"/>
    <mergeCell ref="AB3:AB4"/>
    <mergeCell ref="AC3:AC4"/>
    <mergeCell ref="AE3:AE4"/>
    <mergeCell ref="AV3:AV4"/>
    <mergeCell ref="AH3:AH4"/>
    <mergeCell ref="AI3:AI4"/>
    <mergeCell ref="AJ3:AJ4"/>
    <mergeCell ref="AK3:AK4"/>
    <mergeCell ref="AL3:AL4"/>
    <mergeCell ref="AN3:AN4"/>
    <mergeCell ref="AO3:AO4"/>
    <mergeCell ref="AP3:AP4"/>
    <mergeCell ref="AR3:AR4"/>
    <mergeCell ref="AT3:AT4"/>
    <mergeCell ref="AU3:AU4"/>
    <mergeCell ref="BE3:BE4"/>
    <mergeCell ref="AW3:AW4"/>
    <mergeCell ref="AX3:AX4"/>
    <mergeCell ref="AY3:AY4"/>
    <mergeCell ref="BA3:BA4"/>
    <mergeCell ref="BB3:BB4"/>
    <mergeCell ref="BC3:BC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7">
    <tabColor theme="5" tint="-0.249977111117893"/>
    <outlinePr summaryBelow="0" summaryRight="0"/>
    <pageSetUpPr autoPageBreaks="0" fitToPage="1"/>
  </sheetPr>
  <dimension ref="A1:AX100"/>
  <sheetViews>
    <sheetView showGridLines="0" zoomScaleNormal="100" zoomScaleSheetLayoutView="100" workbookViewId="0">
      <selection activeCell="F29" sqref="F29"/>
    </sheetView>
  </sheetViews>
  <sheetFormatPr defaultRowHeight="12.5" x14ac:dyDescent="0.25"/>
  <cols>
    <col min="1" max="1" width="4.453125" customWidth="1"/>
    <col min="2" max="2" width="3.453125" customWidth="1"/>
    <col min="3" max="3" width="6.81640625" customWidth="1"/>
    <col min="4" max="4" width="9.1796875" customWidth="1"/>
    <col min="5" max="5" width="39" customWidth="1"/>
    <col min="6" max="6" width="24.54296875" customWidth="1"/>
    <col min="7" max="11" width="9.1796875" customWidth="1"/>
    <col min="12" max="12" width="18.453125" customWidth="1"/>
    <col min="13" max="50" width="9.1796875" customWidth="1"/>
  </cols>
  <sheetData>
    <row r="1" spans="1:50" ht="15" customHeight="1" x14ac:dyDescent="0.35">
      <c r="A1" s="11"/>
      <c r="B1" s="11" t="s">
        <v>53</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row>
    <row r="2" spans="1:50" ht="84" customHeight="1" x14ac:dyDescent="0.5">
      <c r="A2" s="11"/>
      <c r="B2" s="12"/>
      <c r="C2" s="13"/>
      <c r="D2" s="11"/>
      <c r="E2" s="11"/>
      <c r="F2" s="11"/>
      <c r="G2" s="11"/>
      <c r="H2" s="11"/>
      <c r="I2" s="11"/>
      <c r="J2" s="11"/>
      <c r="K2" s="14"/>
      <c r="L2" s="11"/>
      <c r="M2" s="14"/>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row>
    <row r="3" spans="1:50" ht="15" customHeight="1" x14ac:dyDescent="0.5">
      <c r="A3" s="11"/>
      <c r="B3" s="12"/>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row>
    <row r="4" spans="1:50" ht="15" customHeight="1" x14ac:dyDescent="0.35">
      <c r="A4" s="15" t="s">
        <v>54</v>
      </c>
      <c r="B4" s="16"/>
      <c r="C4" s="16"/>
      <c r="D4" s="16"/>
      <c r="E4" s="16"/>
      <c r="F4" s="16"/>
      <c r="G4" s="16"/>
      <c r="H4" s="16"/>
      <c r="I4" s="16"/>
      <c r="J4" s="16"/>
      <c r="K4" s="16"/>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row>
    <row r="5" spans="1:50" ht="15" customHeight="1" x14ac:dyDescent="0.35">
      <c r="A5" s="250" t="str">
        <f>HYPERLINK("http://www.str.com/data-insights/resources/glossary", "For all STR definitions, please visit www.str.com/data-insights/resources/glossary")</f>
        <v>For all STR definitions, please visit www.str.com/data-insights/resources/glossary</v>
      </c>
      <c r="B5" s="250"/>
      <c r="C5" s="250"/>
      <c r="D5" s="250"/>
      <c r="E5" s="250"/>
      <c r="F5" s="250"/>
      <c r="G5" s="16"/>
      <c r="H5" s="16"/>
      <c r="I5" s="16"/>
      <c r="J5" s="16"/>
      <c r="K5" s="16"/>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spans="1:50" ht="15" customHeight="1" x14ac:dyDescent="0.35">
      <c r="A6" s="16"/>
      <c r="B6" s="16"/>
      <c r="C6" s="16"/>
      <c r="D6" s="16"/>
      <c r="E6" s="16"/>
      <c r="F6" s="16"/>
      <c r="G6" s="16"/>
      <c r="H6" s="16"/>
      <c r="I6" s="16"/>
      <c r="J6" s="16"/>
      <c r="K6" s="16"/>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spans="1:50" ht="15" customHeight="1" x14ac:dyDescent="0.35">
      <c r="A7" s="16"/>
      <c r="B7" s="16"/>
      <c r="C7" s="16"/>
      <c r="D7" s="16"/>
      <c r="E7" s="16"/>
      <c r="F7" s="16"/>
      <c r="G7" s="16"/>
      <c r="H7" s="16"/>
      <c r="I7" s="16"/>
      <c r="J7" s="16"/>
      <c r="K7" s="16"/>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spans="1:50" ht="15" customHeight="1" x14ac:dyDescent="0.35">
      <c r="A8" s="15" t="s">
        <v>55</v>
      </c>
      <c r="B8" s="16"/>
      <c r="C8" s="16"/>
      <c r="D8" s="16"/>
      <c r="E8" s="16"/>
      <c r="F8" s="16"/>
      <c r="G8" s="16"/>
      <c r="H8" s="16"/>
      <c r="I8" s="16"/>
      <c r="J8" s="16"/>
      <c r="K8" s="16"/>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spans="1:50" ht="15" customHeight="1" x14ac:dyDescent="0.35">
      <c r="A9" s="250" t="str">
        <f>HYPERLINK("http://www.str.com/data-insights/resources/FAQ", "For all STR FAQs, please click here or visit http://www.str.com/data-insights/resources/FAQ")</f>
        <v>For all STR FAQs, please click here or visit http://www.str.com/data-insights/resources/FAQ</v>
      </c>
      <c r="B9" s="250"/>
      <c r="C9" s="250"/>
      <c r="D9" s="250"/>
      <c r="E9" s="250"/>
      <c r="F9" s="250"/>
      <c r="G9" s="16"/>
      <c r="H9" s="16"/>
      <c r="I9" s="16"/>
      <c r="J9" s="16"/>
      <c r="K9" s="16"/>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50" ht="15" customHeight="1" x14ac:dyDescent="0.35">
      <c r="A10" s="16"/>
      <c r="B10" s="16"/>
      <c r="C10" s="16"/>
      <c r="D10" s="16"/>
      <c r="E10" s="16"/>
      <c r="F10" s="16"/>
      <c r="G10" s="16"/>
      <c r="H10" s="16"/>
      <c r="I10" s="16"/>
      <c r="J10" s="16"/>
      <c r="K10" s="16"/>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ht="15" customHeight="1" x14ac:dyDescent="0.35">
      <c r="A11" s="16"/>
      <c r="B11" s="16"/>
      <c r="C11" s="16"/>
      <c r="D11" s="16"/>
      <c r="E11" s="16"/>
      <c r="F11" s="16"/>
      <c r="G11" s="16"/>
      <c r="H11" s="16"/>
      <c r="I11" s="16"/>
      <c r="J11" s="16"/>
      <c r="K11" s="16"/>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row>
    <row r="12" spans="1:50" ht="15" customHeight="1" x14ac:dyDescent="0.35">
      <c r="A12" s="250" t="str">
        <f>HYPERLINK("http://www.str.com/contact", "For additional support, please contact your regional office")</f>
        <v>For additional support, please contact your regional office</v>
      </c>
      <c r="B12" s="250"/>
      <c r="C12" s="250"/>
      <c r="D12" s="250"/>
      <c r="E12" s="250"/>
      <c r="F12" s="250"/>
      <c r="G12" s="250"/>
      <c r="H12" s="250"/>
      <c r="I12" s="250"/>
      <c r="J12" s="250"/>
      <c r="K12" s="16"/>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spans="1:50" ht="15" customHeight="1" x14ac:dyDescent="0.35">
      <c r="A13" s="16"/>
      <c r="B13" s="16"/>
      <c r="C13" s="16"/>
      <c r="D13" s="16"/>
      <c r="E13" s="16"/>
      <c r="F13" s="16"/>
      <c r="G13" s="16"/>
      <c r="H13" s="16"/>
      <c r="I13" s="16"/>
      <c r="J13" s="16"/>
      <c r="K13" s="16"/>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spans="1:50" ht="16.5" customHeight="1" x14ac:dyDescent="0.35">
      <c r="A14" s="249" t="str">
        <f>HYPERLINK("http://www.hotelnewsnow.com/", "For the latest in industry news, visit HotelNewsNow.com.")</f>
        <v>For the latest in industry news, visit HotelNewsNow.com.</v>
      </c>
      <c r="B14" s="249"/>
      <c r="C14" s="249"/>
      <c r="D14" s="249"/>
      <c r="E14" s="249"/>
      <c r="F14" s="249"/>
      <c r="G14" s="249"/>
      <c r="H14" s="249"/>
      <c r="I14" s="249"/>
      <c r="J14" s="17"/>
      <c r="K14" s="16"/>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spans="1:50" ht="15" customHeight="1" x14ac:dyDescent="0.35">
      <c r="A15" s="249" t="str">
        <f>HYPERLINK("http://www.hoteldataconference.com/", "To learn more about the Hotel Data Conference, visit HotelDataConference.com.")</f>
        <v>To learn more about the Hotel Data Conference, visit HotelDataConference.com.</v>
      </c>
      <c r="B15" s="249"/>
      <c r="C15" s="249"/>
      <c r="D15" s="249"/>
      <c r="E15" s="249"/>
      <c r="F15" s="249"/>
      <c r="G15" s="249"/>
      <c r="H15" s="249"/>
      <c r="I15" s="249"/>
      <c r="J15" s="17"/>
      <c r="K15" s="17"/>
      <c r="L15" s="17"/>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spans="1:50" ht="15" customHeight="1" x14ac:dyDescent="0.35">
      <c r="A16" s="11"/>
      <c r="B16" s="11"/>
      <c r="C16" s="18"/>
      <c r="D16" s="18"/>
      <c r="E16" s="18"/>
      <c r="F16" s="18"/>
      <c r="G16" s="18"/>
      <c r="H16" s="18"/>
      <c r="I16" s="18"/>
      <c r="J16" s="18"/>
      <c r="K16" s="18"/>
      <c r="L16" s="18"/>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spans="1:50" ht="15" customHeight="1" x14ac:dyDescent="0.35">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spans="1:50" ht="15" customHeight="1" x14ac:dyDescent="0.35">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spans="1:50" ht="15" customHeight="1" x14ac:dyDescent="0.35">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0" ht="15" customHeight="1" x14ac:dyDescent="0.3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spans="1:50" ht="15" customHeight="1" x14ac:dyDescent="0.35">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spans="1:50" ht="15" customHeight="1" x14ac:dyDescent="0.35">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spans="1:50" ht="15" customHeight="1" x14ac:dyDescent="0.35">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spans="1:50" ht="15" customHeight="1" x14ac:dyDescent="0.35">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spans="1:50" ht="15" customHeight="1" x14ac:dyDescent="0.3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spans="1:50" ht="15" customHeight="1" x14ac:dyDescent="0.3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spans="1:50" ht="15" customHeight="1" x14ac:dyDescent="0.35">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spans="1:50" ht="15" customHeight="1" x14ac:dyDescent="0.3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spans="1:50" ht="15" customHeight="1" x14ac:dyDescent="0.3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spans="1:50" ht="15" customHeight="1" x14ac:dyDescent="0.3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spans="1:50" ht="15" customHeight="1" x14ac:dyDescent="0.3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spans="1:50" ht="15" customHeight="1" x14ac:dyDescent="0.3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spans="1:50" ht="15" customHeight="1" x14ac:dyDescent="0.3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spans="1:50" ht="15" customHeight="1" x14ac:dyDescent="0.3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spans="1:50" ht="15" customHeight="1" x14ac:dyDescent="0.3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spans="1:50" ht="15" customHeight="1" x14ac:dyDescent="0.3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spans="1:50" ht="15" customHeight="1" x14ac:dyDescent="0.3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spans="1:50" ht="15" customHeight="1" x14ac:dyDescent="0.3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spans="1:50" ht="15" customHeight="1" x14ac:dyDescent="0.3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spans="1:50" ht="15" customHeight="1" x14ac:dyDescent="0.3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spans="1:50" ht="15" customHeight="1" x14ac:dyDescent="0.3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ht="15" customHeight="1" x14ac:dyDescent="0.3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spans="1:50" ht="15" customHeight="1" x14ac:dyDescent="0.3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spans="1:50" ht="15" customHeight="1" x14ac:dyDescent="0.3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spans="1:50" ht="15" customHeight="1" x14ac:dyDescent="0.3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spans="1:50" ht="15" customHeight="1" x14ac:dyDescent="0.3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spans="1:50" ht="15" customHeight="1" x14ac:dyDescent="0.3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spans="1:50" ht="15" customHeight="1" x14ac:dyDescent="0.3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spans="1:50" ht="15" customHeight="1" x14ac:dyDescent="0.3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spans="1:50" ht="15" customHeight="1" x14ac:dyDescent="0.3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spans="1:50" ht="15" customHeight="1" x14ac:dyDescent="0.3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spans="1:50" ht="15" customHeight="1" x14ac:dyDescent="0.3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spans="1:50" ht="15" customHeight="1" x14ac:dyDescent="0.3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spans="1:50" ht="15" customHeight="1" x14ac:dyDescent="0.3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spans="1:50" ht="15" customHeight="1" x14ac:dyDescent="0.3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spans="1:50" ht="15" customHeight="1" x14ac:dyDescent="0.3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spans="1:50" ht="15" customHeight="1" x14ac:dyDescent="0.3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spans="1:50" ht="15" customHeight="1" x14ac:dyDescent="0.3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spans="1:50" ht="15" customHeight="1" x14ac:dyDescent="0.3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spans="1:50" ht="15" customHeight="1" x14ac:dyDescent="0.3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spans="1:50" ht="15" customHeight="1" x14ac:dyDescent="0.3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spans="1:50" ht="15" customHeight="1" x14ac:dyDescent="0.3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spans="1:50" ht="15" customHeight="1" x14ac:dyDescent="0.3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spans="1:50" ht="15" customHeight="1" x14ac:dyDescent="0.3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spans="1:50" ht="15" customHeight="1" x14ac:dyDescent="0.3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spans="1:50" ht="15" customHeight="1" x14ac:dyDescent="0.3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spans="1:50" ht="15" customHeight="1" x14ac:dyDescent="0.3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spans="1:50" ht="15" customHeight="1" x14ac:dyDescent="0.3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spans="1:50" ht="15" customHeight="1" x14ac:dyDescent="0.3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spans="1:50" ht="15" customHeight="1" x14ac:dyDescent="0.3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spans="1:50" ht="15" customHeight="1" x14ac:dyDescent="0.3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spans="1:50" ht="15" customHeight="1" x14ac:dyDescent="0.3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spans="1:50" ht="15" customHeight="1" x14ac:dyDescent="0.3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spans="1:50" ht="15" customHeight="1" x14ac:dyDescent="0.3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spans="1:50" ht="15" customHeight="1" x14ac:dyDescent="0.3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spans="1:50" ht="15" customHeight="1" x14ac:dyDescent="0.3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spans="1:50" ht="15" customHeight="1" x14ac:dyDescent="0.3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spans="1:50" ht="15" customHeight="1" x14ac:dyDescent="0.3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spans="1:50" ht="15" customHeight="1" x14ac:dyDescent="0.3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spans="1:50" ht="15" customHeight="1" x14ac:dyDescent="0.3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spans="1:50" ht="15" customHeight="1" x14ac:dyDescent="0.3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spans="1:50" ht="15" customHeight="1" x14ac:dyDescent="0.3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spans="1:50" ht="15" customHeight="1" x14ac:dyDescent="0.3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spans="1:50" ht="15" customHeight="1" x14ac:dyDescent="0.35">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spans="1:50" ht="15" customHeight="1" x14ac:dyDescent="0.3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spans="1:50" ht="15" customHeight="1" x14ac:dyDescent="0.3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spans="1:50" ht="15" customHeight="1" x14ac:dyDescent="0.3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spans="1:50" ht="15" customHeight="1" x14ac:dyDescent="0.3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spans="1:50" ht="15" customHeight="1" x14ac:dyDescent="0.35">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spans="1:50" ht="15" customHeight="1" x14ac:dyDescent="0.3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spans="1:50" ht="15" customHeight="1" x14ac:dyDescent="0.35">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spans="1:50" ht="15" customHeight="1" x14ac:dyDescent="0.3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spans="1:50" ht="15" customHeight="1" x14ac:dyDescent="0.35">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spans="1:50" ht="15" customHeight="1" x14ac:dyDescent="0.35">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spans="1:50" ht="15" customHeight="1" x14ac:dyDescent="0.3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1:50" ht="15" customHeight="1" x14ac:dyDescent="0.35">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spans="1:50" ht="15" customHeight="1" x14ac:dyDescent="0.35">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spans="1:50" ht="15" customHeight="1" x14ac:dyDescent="0.35">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spans="1:50" ht="15" customHeight="1" x14ac:dyDescent="0.35">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spans="1:50" ht="15" customHeight="1" x14ac:dyDescent="0.3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sheetData>
  <sheetProtection password="DD2A" sheet="1" objects="1" scenarios="1"/>
  <mergeCells count="6">
    <mergeCell ref="A15:I15"/>
    <mergeCell ref="A5:F5"/>
    <mergeCell ref="G12:J12"/>
    <mergeCell ref="A9:F9"/>
    <mergeCell ref="A12:F12"/>
    <mergeCell ref="A14:I14"/>
  </mergeCells>
  <phoneticPr fontId="0" type="noConversion"/>
  <printOptions gridLinesSet="0"/>
  <pageMargins left="0" right="0" top="0" bottom="0" header="0.5" footer="0.5"/>
  <pageSetup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8">
    <tabColor theme="7" tint="0.79998168889431442"/>
  </sheetPr>
  <dimension ref="A1:A2"/>
  <sheetViews>
    <sheetView workbookViewId="0">
      <selection activeCell="Z11" sqref="Z11"/>
    </sheetView>
  </sheetViews>
  <sheetFormatPr defaultRowHeight="12.5" x14ac:dyDescent="0.25"/>
  <sheetData>
    <row r="1" spans="1:1" ht="13" x14ac:dyDescent="0.3">
      <c r="A1" s="9" t="s">
        <v>91</v>
      </c>
    </row>
    <row r="2" spans="1:1" ht="13" x14ac:dyDescent="0.3">
      <c r="A2" s="9" t="s">
        <v>92</v>
      </c>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9">
    <tabColor theme="7" tint="0.79998168889431442"/>
  </sheetPr>
  <dimension ref="A1"/>
  <sheetViews>
    <sheetView workbookViewId="0">
      <selection activeCell="R23" sqref="R23"/>
    </sheetView>
  </sheetViews>
  <sheetFormatPr defaultRowHeight="12.5" x14ac:dyDescent="0.25"/>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0">
    <tabColor theme="7" tint="0.79998168889431442"/>
  </sheetPr>
  <dimension ref="A1"/>
  <sheetViews>
    <sheetView topLeftCell="A2" workbookViewId="0">
      <selection activeCell="I38" sqref="I38"/>
    </sheetView>
  </sheetViews>
  <sheetFormatPr defaultRowHeight="12.5" x14ac:dyDescent="0.25"/>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1">
    <tabColor theme="7" tint="0.79998168889431442"/>
  </sheetPr>
  <dimension ref="A1"/>
  <sheetViews>
    <sheetView topLeftCell="A4" zoomScale="110" zoomScaleNormal="110" workbookViewId="0">
      <selection activeCell="X18" sqref="X18"/>
    </sheetView>
  </sheetViews>
  <sheetFormatPr defaultRowHeight="12.5" x14ac:dyDescent="0.25"/>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2">
    <tabColor theme="7" tint="0.79998168889431442"/>
  </sheetPr>
  <dimension ref="A1"/>
  <sheetViews>
    <sheetView topLeftCell="A10" workbookViewId="0">
      <selection activeCell="W22" sqref="W22"/>
    </sheetView>
  </sheetViews>
  <sheetFormatPr defaultRowHeight="12.5" x14ac:dyDescent="0.25"/>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3">
    <tabColor theme="7" tint="0.79998168889431442"/>
  </sheetPr>
  <dimension ref="A1"/>
  <sheetViews>
    <sheetView workbookViewId="0">
      <selection activeCell="I38" sqref="I38"/>
    </sheetView>
  </sheetViews>
  <sheetFormatPr defaultRowHeight="12.5" x14ac:dyDescent="0.25"/>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4">
    <tabColor theme="7" tint="0.79998168889431442"/>
  </sheetPr>
  <dimension ref="A1"/>
  <sheetViews>
    <sheetView workbookViewId="0">
      <selection activeCell="AA17" sqref="AA17"/>
    </sheetView>
  </sheetViews>
  <sheetFormatPr defaultRowHeight="12.5" x14ac:dyDescent="0.2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7a85900e-6fd2-45c2-923c-a8c58575d173" xsi:nil="true"/>
    <_ip_UnifiedCompliancePolicyProperties xmlns="http://schemas.microsoft.com/sharepoint/v3" xsi:nil="true"/>
    <lcf76f155ced4ddcb4097134ff3c332f xmlns="e3f431ef-2a63-4b2b-860e-646449a1814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029547A1AC0C9458D6DA3BF670E8E42" ma:contentTypeVersion="20" ma:contentTypeDescription="Create a new document." ma:contentTypeScope="" ma:versionID="2690e41e273033e53bb6594168b7e97b">
  <xsd:schema xmlns:xsd="http://www.w3.org/2001/XMLSchema" xmlns:xs="http://www.w3.org/2001/XMLSchema" xmlns:p="http://schemas.microsoft.com/office/2006/metadata/properties" xmlns:ns1="http://schemas.microsoft.com/sharepoint/v3" xmlns:ns2="e3f431ef-2a63-4b2b-860e-646449a1814e" xmlns:ns3="7a85900e-6fd2-45c2-923c-a8c58575d173" targetNamespace="http://schemas.microsoft.com/office/2006/metadata/properties" ma:root="true" ma:fieldsID="0625421505042f4b30d16c8334e97658" ns1:_="" ns2:_="" ns3:_="">
    <xsd:import namespace="http://schemas.microsoft.com/sharepoint/v3"/>
    <xsd:import namespace="e3f431ef-2a63-4b2b-860e-646449a1814e"/>
    <xsd:import namespace="7a85900e-6fd2-45c2-923c-a8c58575d17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1:_ip_UnifiedCompliancePolicyProperties" minOccurs="0"/>
                <xsd:element ref="ns1:_ip_UnifiedCompliancePolicyUIAction" minOccurs="0"/>
                <xsd:element ref="ns2:MediaServiceSearchProperties"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f431ef-2a63-4b2b-860e-646449a181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3530d2e-5552-4983-b860-cdec4d7960db"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DateTaken" ma:index="25" nillable="true" ma:displayName="MediaServiceDateTaken" ma:hidden="true" ma:indexed="true" ma:internalName="MediaServiceDateTaken"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MediaServiceLocation" ma:index="27"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85900e-6fd2-45c2-923c-a8c58575d17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1b41aab-c18e-4f90-8b01-22265f85669d}" ma:internalName="TaxCatchAll" ma:showField="CatchAllData" ma:web="7a85900e-6fd2-45c2-923c-a8c58575d1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76D074-13AA-49D0-9CF5-7C3E583D8790}">
  <ds:schemaRefs>
    <ds:schemaRef ds:uri="http://schemas.microsoft.com/sharepoint/v3/contenttype/forms"/>
  </ds:schemaRefs>
</ds:datastoreItem>
</file>

<file path=customXml/itemProps2.xml><?xml version="1.0" encoding="utf-8"?>
<ds:datastoreItem xmlns:ds="http://schemas.openxmlformats.org/officeDocument/2006/customXml" ds:itemID="{3809EBC9-AC9B-41C1-B4C4-BFDA1F422BC1}">
  <ds:schemaRefs>
    <ds:schemaRef ds:uri="http://schemas.microsoft.com/office/2006/metadata/properties"/>
    <ds:schemaRef ds:uri="http://schemas.microsoft.com/office/infopath/2007/PartnerControls"/>
    <ds:schemaRef ds:uri="http://schemas.microsoft.com/sharepoint/v3"/>
    <ds:schemaRef ds:uri="7a85900e-6fd2-45c2-923c-a8c58575d173"/>
    <ds:schemaRef ds:uri="e3f431ef-2a63-4b2b-860e-646449a1814e"/>
  </ds:schemaRefs>
</ds:datastoreItem>
</file>

<file path=customXml/itemProps3.xml><?xml version="1.0" encoding="utf-8"?>
<ds:datastoreItem xmlns:ds="http://schemas.openxmlformats.org/officeDocument/2006/customXml" ds:itemID="{0A2BD672-A50A-45F1-B0D6-D109AEF0E1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3f431ef-2a63-4b2b-860e-646449a1814e"/>
    <ds:schemaRef ds:uri="7a85900e-6fd2-45c2-923c-a8c58575d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a0e7531-20dc-49a7-b88e-b68840ca4168}" enabled="0" method="" siteId="{8a0e7531-20dc-49a7-b88e-b68840ca416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Current Week View</vt:lpstr>
      <vt:lpstr>Rolling-28 Day View</vt:lpstr>
      <vt:lpstr>Translation Table</vt:lpstr>
      <vt:lpstr>Occupancy Raw Data</vt:lpstr>
      <vt:lpstr>ADR Raw Data</vt:lpstr>
      <vt:lpstr>RevPAR Raw Data</vt:lpstr>
      <vt:lpstr>Help</vt:lpstr>
      <vt:lpstr>Market Maps -&gt;</vt:lpstr>
      <vt:lpstr>Washington, DC Market</vt:lpstr>
      <vt:lpstr>Norfolk &amp; Virginia Beach, VA</vt:lpstr>
      <vt:lpstr>Virginia Area</vt:lpstr>
      <vt:lpstr>Richmond-Petersburg, VA</vt:lpstr>
      <vt:lpstr>Bristol &amp; Kingsport TN&amp;VA, MSA</vt:lpstr>
      <vt:lpstr>Virginia Tourism Regions</vt:lpstr>
      <vt:lpstr>'Current Week View'!Print_Area</vt:lpstr>
      <vt:lpstr>Help!Print_Area</vt:lpstr>
      <vt:lpstr>'Rolling-28 Day View'!Print_Area</vt:lpstr>
      <vt:lpstr>'Translation Table'!Print_Area</vt:lpstr>
      <vt:lpstr>'Current Week View'!Print_Titles</vt:lpstr>
      <vt:lpstr>'Rolling-28 Day View'!Print_Titles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2004-07-20T21:40:42Z</dcterms:created>
  <dcterms:modified xsi:type="dcterms:W3CDTF">2025-04-23T20:33:09Z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By">
    <vt:lpwstr>SoftArtisans OfficeWriter for Excel 11.0.0.825 (http://officewriter.softartisans.com)</vt:lpwstr>
  </property>
  <property fmtid="{D5CDD505-2E9C-101B-9397-08002B2CF9AE}" pid="3" name="ContentTypeId">
    <vt:lpwstr>0x010100F029547A1AC0C9458D6DA3BF670E8E42</vt:lpwstr>
  </property>
  <property fmtid="{D5CDD505-2E9C-101B-9397-08002B2CF9AE}" pid="4" name="MediaServiceImageTags">
    <vt:lpwstr/>
  </property>
</Properties>
</file>