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checkCompatibility="1"/>
  <xr:revisionPtr revIDLastSave="0" documentId="13_ncr:1_{F15DE854-28FB-40F1-9431-C5A35B099E35}" xr6:coauthVersionLast="47" xr6:coauthVersionMax="47" xr10:uidLastSave="{00000000-0000-0000-0000-000000000000}"/>
  <workbookProtection workbookAlgorithmName="SHA-512" workbookHashValue="jH9X2LrMVgEGJYPWtXWqZ5Un9UG+ScC7v+xmFdDgw/nV0NlyqhANhKXv1BovJ4wI7VTW+MFrHpsYhwWpAQxEjA==" workbookSaltValue="q102l7q6JdUqtG1kGOiPKA=="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3" i="27" l="1"/>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7" i="22"/>
  <c r="B9" i="25"/>
  <c r="B10" i="25"/>
  <c r="B12" i="25"/>
  <c r="B14" i="25"/>
  <c r="B15" i="25"/>
  <c r="B16" i="25"/>
  <c r="B17" i="25"/>
  <c r="B18" i="25"/>
  <c r="B19" i="25"/>
  <c r="B20" i="25"/>
  <c r="B21" i="25"/>
  <c r="B22" i="25"/>
  <c r="B23" i="25"/>
  <c r="B24" i="25"/>
  <c r="D11" i="22"/>
  <c r="C7" i="22"/>
  <c r="C11" i="22"/>
  <c r="K32" i="22"/>
  <c r="B19" i="22"/>
  <c r="E10" i="22"/>
  <c r="E8" i="22"/>
  <c r="D10" i="22"/>
  <c r="C10" i="22"/>
  <c r="E9" i="22"/>
  <c r="D9" i="22"/>
  <c r="C9" i="22"/>
  <c r="D8" i="22"/>
  <c r="C8" i="22"/>
  <c r="E7" i="22"/>
  <c r="E11" i="22"/>
  <c r="B22" i="22"/>
  <c r="B20" i="22"/>
  <c r="B18" i="22"/>
  <c r="A1" i="22"/>
  <c r="A1" i="28"/>
  <c r="BI19" i="28"/>
  <c r="B6" i="26"/>
  <c r="AL26"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U32" i="22"/>
  <c r="A5" i="21"/>
  <c r="A9" i="21"/>
  <c r="A12" i="21"/>
  <c r="A14" i="21"/>
  <c r="A15" i="21"/>
  <c r="B24" i="22"/>
  <c r="B23" i="22"/>
  <c r="AP4" i="22"/>
  <c r="AQ40" i="22"/>
  <c r="AQ4" i="22"/>
  <c r="AJ43" i="22"/>
  <c r="AL36" i="22"/>
  <c r="AN28" i="22"/>
  <c r="AM45" i="22"/>
  <c r="AQ41" i="22"/>
  <c r="AK36" i="22"/>
  <c r="AO30" i="22"/>
  <c r="AQ24" i="22"/>
  <c r="AQ17" i="22"/>
  <c r="AP47" i="22"/>
  <c r="AJ44" i="22"/>
  <c r="AN40" i="22"/>
  <c r="AR34" i="22"/>
  <c r="AN30" i="22"/>
  <c r="AR25" i="22"/>
  <c r="AL22" i="22"/>
  <c r="AP17" i="22"/>
  <c r="AJ13" i="22"/>
  <c r="AN9" i="22"/>
  <c r="AG47" i="22"/>
  <c r="AC45" i="22"/>
  <c r="AG41" i="22"/>
  <c r="AA36" i="22"/>
  <c r="AC23" i="22"/>
  <c r="AG42" i="28"/>
  <c r="X4" i="22"/>
  <c r="AQ48" i="22"/>
  <c r="AO47" i="22"/>
  <c r="AM46" i="22"/>
  <c r="AK45" i="22"/>
  <c r="AI44" i="22"/>
  <c r="AQ42" i="22"/>
  <c r="AO41" i="22"/>
  <c r="AM40" i="22"/>
  <c r="AK39" i="22"/>
  <c r="AI36" i="22"/>
  <c r="AQ34" i="22"/>
  <c r="AO33" i="22"/>
  <c r="AM30" i="22"/>
  <c r="AK28" i="22"/>
  <c r="AI27" i="22"/>
  <c r="AQ25" i="22"/>
  <c r="AO24" i="22"/>
  <c r="AM23" i="22"/>
  <c r="AK22" i="22"/>
  <c r="AI20" i="22"/>
  <c r="AQ18" i="22"/>
  <c r="AO17" i="22"/>
  <c r="AM16" i="22"/>
  <c r="AK15" i="22"/>
  <c r="AI13" i="22"/>
  <c r="AQ11" i="22"/>
  <c r="AO10" i="22"/>
  <c r="AM9" i="22"/>
  <c r="AK8" i="22"/>
  <c r="AI5" i="22"/>
  <c r="AF47" i="22"/>
  <c r="AD46" i="22"/>
  <c r="AB45" i="22"/>
  <c r="Z44" i="22"/>
  <c r="X43" i="22"/>
  <c r="AF41" i="22"/>
  <c r="AD40" i="22"/>
  <c r="AB39" i="22"/>
  <c r="Z36" i="22"/>
  <c r="X35" i="22"/>
  <c r="Y33" i="22"/>
  <c r="AB26" i="22"/>
  <c r="AF22" i="22"/>
  <c r="Z18" i="22"/>
  <c r="AD13" i="22"/>
  <c r="X10" i="22"/>
  <c r="AC4" i="28"/>
  <c r="AF45" i="28"/>
  <c r="Z42" i="28"/>
  <c r="AD36" i="28"/>
  <c r="X33" i="28"/>
  <c r="AB26" i="28"/>
  <c r="AF22" i="28"/>
  <c r="Z18" i="28"/>
  <c r="AD13" i="28"/>
  <c r="X10" i="28"/>
  <c r="AN4" i="28"/>
  <c r="AQ45" i="28"/>
  <c r="AK42" i="28"/>
  <c r="AO36" i="28"/>
  <c r="AI33" i="28"/>
  <c r="AM26" i="28"/>
  <c r="AI48" i="22"/>
  <c r="AI42" i="22"/>
  <c r="AE4" i="22"/>
  <c r="AL44" i="22"/>
  <c r="AN39" i="22"/>
  <c r="AL27" i="22"/>
  <c r="AF4" i="22"/>
  <c r="AQ47" i="22"/>
  <c r="AK44" i="22"/>
  <c r="AO40" i="22"/>
  <c r="AI35" i="22"/>
  <c r="AM28" i="22"/>
  <c r="AO23" i="22"/>
  <c r="AO16" i="22"/>
  <c r="AR48" i="22"/>
  <c r="AL45" i="22"/>
  <c r="AP41" i="22"/>
  <c r="AL39" i="22"/>
  <c r="AP33" i="22"/>
  <c r="AJ27" i="22"/>
  <c r="AN23" i="22"/>
  <c r="AR18" i="22"/>
  <c r="AL15" i="22"/>
  <c r="AP10" i="22"/>
  <c r="AL8" i="22"/>
  <c r="AE46" i="22"/>
  <c r="AA44" i="22"/>
  <c r="AE40" i="22"/>
  <c r="AC39" i="22"/>
  <c r="AF33" i="22"/>
  <c r="AG18" i="22"/>
  <c r="Y5" i="22"/>
  <c r="AI4" i="22"/>
  <c r="AP48" i="22"/>
  <c r="AN47" i="22"/>
  <c r="AL46" i="22"/>
  <c r="AJ45" i="22"/>
  <c r="AR43" i="22"/>
  <c r="AP42" i="22"/>
  <c r="AN41" i="22"/>
  <c r="AL40" i="22"/>
  <c r="AJ39" i="22"/>
  <c r="AR35" i="22"/>
  <c r="AP34" i="22"/>
  <c r="AN33" i="22"/>
  <c r="AL30" i="22"/>
  <c r="AJ28" i="22"/>
  <c r="AR26" i="22"/>
  <c r="AP25" i="22"/>
  <c r="AN24" i="22"/>
  <c r="AL23" i="22"/>
  <c r="AJ22" i="22"/>
  <c r="AR19" i="22"/>
  <c r="AP18" i="22"/>
  <c r="AN17" i="22"/>
  <c r="AL16" i="22"/>
  <c r="AJ15" i="22"/>
  <c r="AR12" i="22"/>
  <c r="AP11" i="22"/>
  <c r="AN10" i="22"/>
  <c r="AL9" i="22"/>
  <c r="AJ8" i="22"/>
  <c r="AG48" i="22"/>
  <c r="AE47" i="22"/>
  <c r="AC46" i="22"/>
  <c r="AA45" i="22"/>
  <c r="Y44" i="22"/>
  <c r="AG42" i="22"/>
  <c r="AE41" i="22"/>
  <c r="AC40" i="22"/>
  <c r="AA39" i="22"/>
  <c r="Y36" i="22"/>
  <c r="AG34" i="22"/>
  <c r="X33" i="22"/>
  <c r="AA26" i="22"/>
  <c r="AE22" i="22"/>
  <c r="Y18" i="22"/>
  <c r="AC13" i="22"/>
  <c r="AG9" i="22"/>
  <c r="AD4" i="28"/>
  <c r="AE45" i="28"/>
  <c r="Y42" i="28"/>
  <c r="AC36" i="28"/>
  <c r="AG30" i="28"/>
  <c r="AA26" i="28"/>
  <c r="AE22" i="28"/>
  <c r="Y18" i="28"/>
  <c r="AC13" i="28"/>
  <c r="AG9" i="28"/>
  <c r="AO4" i="28"/>
  <c r="AP45" i="28"/>
  <c r="AJ42" i="28"/>
  <c r="AN36" i="28"/>
  <c r="AR30" i="28"/>
  <c r="AJ32" i="28"/>
  <c r="AR7" i="28"/>
  <c r="AE7" i="28"/>
  <c r="AN32" i="22"/>
  <c r="AA32" i="22"/>
  <c r="AJ7" i="22"/>
  <c r="X27" i="22"/>
  <c r="AJ8" i="28"/>
  <c r="AL9" i="28"/>
  <c r="AN10" i="28"/>
  <c r="AP11" i="28"/>
  <c r="AR12" i="28"/>
  <c r="AJ15" i="28"/>
  <c r="AL16" i="28"/>
  <c r="AN17" i="28"/>
  <c r="AP18" i="28"/>
  <c r="AR19" i="28"/>
  <c r="AJ22" i="28"/>
  <c r="AL23" i="28"/>
  <c r="AN24" i="28"/>
  <c r="AP25" i="28"/>
  <c r="AR26" i="28"/>
  <c r="AJ28" i="28"/>
  <c r="AL30" i="28"/>
  <c r="AN33" i="28"/>
  <c r="AP34" i="28"/>
  <c r="AR35" i="28"/>
  <c r="AJ39" i="28"/>
  <c r="AL40" i="28"/>
  <c r="AN41" i="28"/>
  <c r="AP42" i="28"/>
  <c r="AR43" i="28"/>
  <c r="AJ45" i="28"/>
  <c r="AL46" i="28"/>
  <c r="AN47" i="28"/>
  <c r="AP48" i="28"/>
  <c r="AI4" i="28"/>
  <c r="Y8" i="28"/>
  <c r="AA9" i="28"/>
  <c r="AC10" i="28"/>
  <c r="AE11" i="28"/>
  <c r="AG12" i="28"/>
  <c r="Y15" i="28"/>
  <c r="AA16" i="28"/>
  <c r="AC17" i="28"/>
  <c r="AE18" i="28"/>
  <c r="AG19" i="28"/>
  <c r="Y22" i="28"/>
  <c r="AA23" i="28"/>
  <c r="AC24" i="28"/>
  <c r="AE25" i="28"/>
  <c r="AG26" i="28"/>
  <c r="Y28" i="28"/>
  <c r="AA30" i="28"/>
  <c r="AC33" i="28"/>
  <c r="AE34" i="28"/>
  <c r="AG35" i="28"/>
  <c r="Y39" i="28"/>
  <c r="AA40" i="28"/>
  <c r="AC41" i="28"/>
  <c r="AE42" i="28"/>
  <c r="AG43" i="28"/>
  <c r="Y45" i="28"/>
  <c r="AA46" i="28"/>
  <c r="AC47" i="28"/>
  <c r="AE48" i="28"/>
  <c r="X4" i="28"/>
  <c r="Y8" i="22"/>
  <c r="AA9" i="22"/>
  <c r="AC10" i="22"/>
  <c r="AE11" i="22"/>
  <c r="AG12" i="22"/>
  <c r="Y15" i="22"/>
  <c r="AA16" i="22"/>
  <c r="AC17" i="22"/>
  <c r="AE18" i="22"/>
  <c r="AG19" i="22"/>
  <c r="Y22" i="22"/>
  <c r="AA23" i="22"/>
  <c r="AC24" i="22"/>
  <c r="AE25" i="22"/>
  <c r="AG26" i="22"/>
  <c r="Z28" i="22"/>
  <c r="AB30" i="22"/>
  <c r="AD33" i="22"/>
  <c r="AI32" i="28"/>
  <c r="AQ7" i="28"/>
  <c r="AD7" i="28"/>
  <c r="AM32" i="22"/>
  <c r="Z32" i="22"/>
  <c r="AI7" i="22"/>
  <c r="AI5" i="28"/>
  <c r="AK8" i="28"/>
  <c r="AM9" i="28"/>
  <c r="AO10" i="28"/>
  <c r="AQ11" i="28"/>
  <c r="AI13" i="28"/>
  <c r="AK15" i="28"/>
  <c r="AM16" i="28"/>
  <c r="AO17" i="28"/>
  <c r="AQ18" i="28"/>
  <c r="AI20" i="28"/>
  <c r="AK22" i="28"/>
  <c r="AM23" i="28"/>
  <c r="AO24" i="28"/>
  <c r="AQ25" i="28"/>
  <c r="AI27" i="28"/>
  <c r="AK28" i="28"/>
  <c r="AM30" i="28"/>
  <c r="AO33" i="28"/>
  <c r="AQ34" i="28"/>
  <c r="AI36" i="28"/>
  <c r="AK39" i="28"/>
  <c r="AM40" i="28"/>
  <c r="AO41" i="28"/>
  <c r="AQ42" i="28"/>
  <c r="AI44" i="28"/>
  <c r="AK45" i="28"/>
  <c r="AM46" i="28"/>
  <c r="AO47" i="28"/>
  <c r="AQ48" i="28"/>
  <c r="X5" i="28"/>
  <c r="Z8" i="28"/>
  <c r="AB9" i="28"/>
  <c r="AD10" i="28"/>
  <c r="AF11" i="28"/>
  <c r="X13" i="28"/>
  <c r="Z15" i="28"/>
  <c r="AB16" i="28"/>
  <c r="AD17" i="28"/>
  <c r="AF18" i="28"/>
  <c r="X20" i="28"/>
  <c r="Z22" i="28"/>
  <c r="AB23" i="28"/>
  <c r="AD24" i="28"/>
  <c r="AF25" i="28"/>
  <c r="X27" i="28"/>
  <c r="Z28" i="28"/>
  <c r="AB30" i="28"/>
  <c r="AD33" i="28"/>
  <c r="AF34" i="28"/>
  <c r="X36" i="28"/>
  <c r="Z39" i="28"/>
  <c r="AB40" i="28"/>
  <c r="AD41" i="28"/>
  <c r="AF42" i="28"/>
  <c r="X44" i="28"/>
  <c r="Z45" i="28"/>
  <c r="AB46" i="28"/>
  <c r="AD47" i="28"/>
  <c r="AF48" i="28"/>
  <c r="X5" i="22"/>
  <c r="Z8" i="22"/>
  <c r="AB9" i="22"/>
  <c r="AD10" i="22"/>
  <c r="AF11" i="22"/>
  <c r="X13" i="22"/>
  <c r="Z15" i="22"/>
  <c r="AB16" i="22"/>
  <c r="AD17" i="22"/>
  <c r="AF18" i="22"/>
  <c r="X20" i="22"/>
  <c r="Z22" i="22"/>
  <c r="AB23" i="22"/>
  <c r="AD24" i="22"/>
  <c r="AF25" i="22"/>
  <c r="Y27" i="22"/>
  <c r="AA28" i="22"/>
  <c r="AC30" i="22"/>
  <c r="AE33" i="22"/>
  <c r="AG32" i="28"/>
  <c r="AP7" i="28"/>
  <c r="AC7" i="28"/>
  <c r="AL32" i="22"/>
  <c r="Y32" i="22"/>
  <c r="AG7" i="22"/>
  <c r="AJ5" i="28"/>
  <c r="AL8" i="28"/>
  <c r="AN9" i="28"/>
  <c r="AP10" i="28"/>
  <c r="AR11" i="28"/>
  <c r="AJ13" i="28"/>
  <c r="AL15" i="28"/>
  <c r="AN16" i="28"/>
  <c r="AP17" i="28"/>
  <c r="AR18" i="28"/>
  <c r="AJ20" i="28"/>
  <c r="AL22" i="28"/>
  <c r="AF32" i="28"/>
  <c r="AO7" i="28"/>
  <c r="AB7" i="28"/>
  <c r="AK32" i="22"/>
  <c r="X32" i="22"/>
  <c r="AF7" i="22"/>
  <c r="AK5" i="28"/>
  <c r="AM8" i="28"/>
  <c r="AO9" i="28"/>
  <c r="AQ10" i="28"/>
  <c r="AI12" i="28"/>
  <c r="AK13" i="28"/>
  <c r="AM15" i="28"/>
  <c r="AO16" i="28"/>
  <c r="AQ17" i="28"/>
  <c r="AI19" i="28"/>
  <c r="AK20" i="28"/>
  <c r="AM22" i="28"/>
  <c r="AO23" i="28"/>
  <c r="AQ24" i="28"/>
  <c r="AI26" i="28"/>
  <c r="AK27" i="28"/>
  <c r="AM28" i="28"/>
  <c r="AO30" i="28"/>
  <c r="AQ33" i="28"/>
  <c r="AI35" i="28"/>
  <c r="AK36" i="28"/>
  <c r="AM39" i="28"/>
  <c r="AO40" i="28"/>
  <c r="AQ41" i="28"/>
  <c r="AI43" i="28"/>
  <c r="AK44" i="28"/>
  <c r="AM45" i="28"/>
  <c r="AO46" i="28"/>
  <c r="AQ47" i="28"/>
  <c r="AR4" i="28"/>
  <c r="Z5" i="28"/>
  <c r="AB8" i="28"/>
  <c r="AD9" i="28"/>
  <c r="AF10" i="28"/>
  <c r="X12" i="28"/>
  <c r="Z13" i="28"/>
  <c r="AB15" i="28"/>
  <c r="AD16" i="28"/>
  <c r="AF17" i="28"/>
  <c r="X19" i="28"/>
  <c r="Z20" i="28"/>
  <c r="AB22" i="28"/>
  <c r="AD23" i="28"/>
  <c r="AF24" i="28"/>
  <c r="X26" i="28"/>
  <c r="Z27" i="28"/>
  <c r="AB28" i="28"/>
  <c r="AD30" i="28"/>
  <c r="AF33" i="28"/>
  <c r="X35" i="28"/>
  <c r="Z36" i="28"/>
  <c r="AB39" i="28"/>
  <c r="AD40" i="28"/>
  <c r="AF41" i="28"/>
  <c r="X43" i="28"/>
  <c r="Z44" i="28"/>
  <c r="AB45" i="28"/>
  <c r="AD46" i="28"/>
  <c r="AF47" i="28"/>
  <c r="AG4" i="28"/>
  <c r="Z5" i="22"/>
  <c r="AB8" i="22"/>
  <c r="AD9" i="22"/>
  <c r="AF10" i="22"/>
  <c r="X12" i="22"/>
  <c r="Z13" i="22"/>
  <c r="AB15" i="22"/>
  <c r="AD16" i="22"/>
  <c r="AF17" i="22"/>
  <c r="X19" i="22"/>
  <c r="Z20" i="22"/>
  <c r="AB22" i="22"/>
  <c r="AD23" i="22"/>
  <c r="AF24" i="22"/>
  <c r="X26" i="22"/>
  <c r="AA27" i="22"/>
  <c r="AC28" i="22"/>
  <c r="AE30" i="22"/>
  <c r="AG33" i="22"/>
  <c r="AR32" i="28"/>
  <c r="AE32" i="28"/>
  <c r="AN7" i="28"/>
  <c r="AA7" i="28"/>
  <c r="AJ32" i="22"/>
  <c r="AR7" i="22"/>
  <c r="AE7" i="22"/>
  <c r="AL5" i="28"/>
  <c r="AN8" i="28"/>
  <c r="AP9" i="28"/>
  <c r="AR10" i="28"/>
  <c r="AJ12" i="28"/>
  <c r="AL13" i="28"/>
  <c r="AN15" i="28"/>
  <c r="AP16" i="28"/>
  <c r="AR17" i="28"/>
  <c r="AJ19" i="28"/>
  <c r="AL20" i="28"/>
  <c r="AN22" i="28"/>
  <c r="AP23" i="28"/>
  <c r="AR24" i="28"/>
  <c r="AQ32" i="28"/>
  <c r="AD32" i="28"/>
  <c r="AM7" i="28"/>
  <c r="Z7" i="28"/>
  <c r="AI32" i="22"/>
  <c r="AQ7" i="22"/>
  <c r="AD7" i="22"/>
  <c r="AM5" i="28"/>
  <c r="AO8" i="28"/>
  <c r="AQ9" i="28"/>
  <c r="AI11" i="28"/>
  <c r="AK12" i="28"/>
  <c r="AM13" i="28"/>
  <c r="AO15" i="28"/>
  <c r="AQ16" i="28"/>
  <c r="AI18" i="28"/>
  <c r="AK19" i="28"/>
  <c r="AM20" i="28"/>
  <c r="AO22" i="28"/>
  <c r="AQ23" i="28"/>
  <c r="AI25" i="28"/>
  <c r="AK26" i="28"/>
  <c r="AM27" i="28"/>
  <c r="AO28" i="28"/>
  <c r="AQ30" i="28"/>
  <c r="AI34" i="28"/>
  <c r="AK35" i="28"/>
  <c r="AM36" i="28"/>
  <c r="AO39" i="28"/>
  <c r="AQ40" i="28"/>
  <c r="AI42" i="28"/>
  <c r="AK43" i="28"/>
  <c r="AM44" i="28"/>
  <c r="AO45" i="28"/>
  <c r="AQ46" i="28"/>
  <c r="AI48" i="28"/>
  <c r="AP4" i="28"/>
  <c r="AB5" i="28"/>
  <c r="AD8" i="28"/>
  <c r="AF9" i="28"/>
  <c r="X11" i="28"/>
  <c r="Z12" i="28"/>
  <c r="AB13" i="28"/>
  <c r="AD15" i="28"/>
  <c r="AF16" i="28"/>
  <c r="X18" i="28"/>
  <c r="Z19" i="28"/>
  <c r="AB20" i="28"/>
  <c r="AD22" i="28"/>
  <c r="AF23" i="28"/>
  <c r="X25" i="28"/>
  <c r="Z26" i="28"/>
  <c r="AB27" i="28"/>
  <c r="AD28" i="28"/>
  <c r="AF30" i="28"/>
  <c r="X34" i="28"/>
  <c r="Z35" i="28"/>
  <c r="AB36" i="28"/>
  <c r="AD39" i="28"/>
  <c r="AF40" i="28"/>
  <c r="X42" i="28"/>
  <c r="Z43" i="28"/>
  <c r="AB44" i="28"/>
  <c r="AD45" i="28"/>
  <c r="AF46" i="28"/>
  <c r="X48" i="28"/>
  <c r="AE4" i="28"/>
  <c r="AB5" i="22"/>
  <c r="AD8" i="22"/>
  <c r="AF9" i="22"/>
  <c r="X11" i="22"/>
  <c r="Z12" i="22"/>
  <c r="AB13" i="22"/>
  <c r="AD15" i="22"/>
  <c r="AF16" i="22"/>
  <c r="X18" i="22"/>
  <c r="Z19" i="22"/>
  <c r="AB20" i="22"/>
  <c r="AD22" i="22"/>
  <c r="AF23" i="22"/>
  <c r="X25" i="22"/>
  <c r="Z26" i="22"/>
  <c r="AC27" i="22"/>
  <c r="AE28" i="22"/>
  <c r="AG30" i="22"/>
  <c r="AP32" i="28"/>
  <c r="AC32" i="28"/>
  <c r="AL7" i="28"/>
  <c r="Y7" i="28"/>
  <c r="AG32" i="22"/>
  <c r="AP7" i="22"/>
  <c r="AC7" i="22"/>
  <c r="AN5" i="28"/>
  <c r="AP8" i="28"/>
  <c r="AR9" i="28"/>
  <c r="AJ11" i="28"/>
  <c r="AL12" i="28"/>
  <c r="AN13" i="28"/>
  <c r="AP15" i="28"/>
  <c r="AR16" i="28"/>
  <c r="AJ18" i="28"/>
  <c r="AL19" i="28"/>
  <c r="AN20" i="28"/>
  <c r="AP22" i="28"/>
  <c r="AR23" i="28"/>
  <c r="AO32" i="28"/>
  <c r="AB32" i="28"/>
  <c r="AK7" i="28"/>
  <c r="X7" i="28"/>
  <c r="AF32" i="22"/>
  <c r="AO7" i="22"/>
  <c r="AB7" i="22"/>
  <c r="AO5" i="28"/>
  <c r="AQ8" i="28"/>
  <c r="AI10" i="28"/>
  <c r="AK11" i="28"/>
  <c r="AM12" i="28"/>
  <c r="AO13" i="28"/>
  <c r="AQ15" i="28"/>
  <c r="AI17" i="28"/>
  <c r="AK18" i="28"/>
  <c r="AM19" i="28"/>
  <c r="AO20" i="28"/>
  <c r="AQ22" i="28"/>
  <c r="AI24" i="28"/>
  <c r="AN32" i="28"/>
  <c r="AA32" i="28"/>
  <c r="AJ7" i="28"/>
  <c r="AR32" i="22"/>
  <c r="AE32" i="22"/>
  <c r="AN7" i="22"/>
  <c r="AA7" i="22"/>
  <c r="AP5" i="28"/>
  <c r="AR8" i="28"/>
  <c r="AJ10" i="28"/>
  <c r="AL11" i="28"/>
  <c r="AN12" i="28"/>
  <c r="AP13" i="28"/>
  <c r="AR15" i="28"/>
  <c r="AJ17" i="28"/>
  <c r="AL18" i="28"/>
  <c r="AN19" i="28"/>
  <c r="AP20" i="28"/>
  <c r="AR22" i="28"/>
  <c r="AJ24" i="28"/>
  <c r="AL25" i="28"/>
  <c r="AN26" i="28"/>
  <c r="AP27" i="28"/>
  <c r="AR28" i="28"/>
  <c r="AJ33" i="28"/>
  <c r="AL34" i="28"/>
  <c r="AN35" i="28"/>
  <c r="AP36" i="28"/>
  <c r="AR39" i="28"/>
  <c r="AJ41" i="28"/>
  <c r="AL42" i="28"/>
  <c r="AN43" i="28"/>
  <c r="AP44" i="28"/>
  <c r="AR45" i="28"/>
  <c r="AJ47" i="28"/>
  <c r="AL48" i="28"/>
  <c r="AM4" i="28"/>
  <c r="AE5" i="28"/>
  <c r="AG8" i="28"/>
  <c r="Y10" i="28"/>
  <c r="AA11" i="28"/>
  <c r="AC12" i="28"/>
  <c r="AE13" i="28"/>
  <c r="AG15" i="28"/>
  <c r="Y17" i="28"/>
  <c r="AA18" i="28"/>
  <c r="AC19" i="28"/>
  <c r="AE20" i="28"/>
  <c r="AG22" i="28"/>
  <c r="Y24" i="28"/>
  <c r="AA25" i="28"/>
  <c r="AC26" i="28"/>
  <c r="AE27" i="28"/>
  <c r="AG28" i="28"/>
  <c r="Y33" i="28"/>
  <c r="AA34" i="28"/>
  <c r="AC35" i="28"/>
  <c r="AE36" i="28"/>
  <c r="AG39" i="28"/>
  <c r="Y41" i="28"/>
  <c r="AA42" i="28"/>
  <c r="AC43" i="28"/>
  <c r="AE44" i="28"/>
  <c r="AG45" i="28"/>
  <c r="Y47" i="28"/>
  <c r="AA48" i="28"/>
  <c r="Y4" i="28"/>
  <c r="AE5" i="22"/>
  <c r="AG8" i="22"/>
  <c r="Y10" i="22"/>
  <c r="AA11" i="22"/>
  <c r="AC12" i="22"/>
  <c r="AE13" i="22"/>
  <c r="AG15" i="22"/>
  <c r="Y17" i="22"/>
  <c r="AA18" i="22"/>
  <c r="AC19" i="22"/>
  <c r="AE20" i="22"/>
  <c r="AG22" i="22"/>
  <c r="Y24" i="22"/>
  <c r="AA25" i="22"/>
  <c r="AC26" i="22"/>
  <c r="AF27" i="22"/>
  <c r="X30" i="22"/>
  <c r="Z33" i="22"/>
  <c r="AM32" i="28"/>
  <c r="Z32" i="28"/>
  <c r="AI7" i="28"/>
  <c r="AQ32" i="22"/>
  <c r="AD32" i="22"/>
  <c r="AM7" i="22"/>
  <c r="Z7" i="22"/>
  <c r="AQ5" i="28"/>
  <c r="AI9" i="28"/>
  <c r="AK10" i="28"/>
  <c r="AM11" i="28"/>
  <c r="AO12" i="28"/>
  <c r="AQ13" i="28"/>
  <c r="AI16" i="28"/>
  <c r="AK17" i="28"/>
  <c r="AM18" i="28"/>
  <c r="AO19" i="28"/>
  <c r="AQ20" i="28"/>
  <c r="AI23" i="28"/>
  <c r="AK24" i="28"/>
  <c r="AM25" i="28"/>
  <c r="AO26" i="28"/>
  <c r="AQ27" i="28"/>
  <c r="AI30" i="28"/>
  <c r="AK33" i="28"/>
  <c r="AM34" i="28"/>
  <c r="AO35" i="28"/>
  <c r="AQ36" i="28"/>
  <c r="AI40" i="28"/>
  <c r="AK41" i="28"/>
  <c r="AM42" i="28"/>
  <c r="AO43" i="28"/>
  <c r="AQ44" i="28"/>
  <c r="AI46" i="28"/>
  <c r="AK47" i="28"/>
  <c r="AM48" i="28"/>
  <c r="AL4" i="28"/>
  <c r="AF5" i="28"/>
  <c r="X9" i="28"/>
  <c r="Z10" i="28"/>
  <c r="AB11" i="28"/>
  <c r="AD12" i="28"/>
  <c r="AF13" i="28"/>
  <c r="X16" i="28"/>
  <c r="Z17" i="28"/>
  <c r="AB18" i="28"/>
  <c r="AD19" i="28"/>
  <c r="AF20" i="28"/>
  <c r="X23" i="28"/>
  <c r="Z24" i="28"/>
  <c r="AB25" i="28"/>
  <c r="AD26" i="28"/>
  <c r="AF27" i="28"/>
  <c r="X30" i="28"/>
  <c r="Z33" i="28"/>
  <c r="AB34" i="28"/>
  <c r="AD35" i="28"/>
  <c r="AF36" i="28"/>
  <c r="X40" i="28"/>
  <c r="Z41" i="28"/>
  <c r="AB42" i="28"/>
  <c r="AD43" i="28"/>
  <c r="AF44" i="28"/>
  <c r="X46" i="28"/>
  <c r="Z47" i="28"/>
  <c r="AB48" i="28"/>
  <c r="Z4" i="28"/>
  <c r="AF5" i="22"/>
  <c r="X9" i="22"/>
  <c r="Z10" i="22"/>
  <c r="AB11" i="22"/>
  <c r="AD12" i="22"/>
  <c r="AF13" i="22"/>
  <c r="X16" i="22"/>
  <c r="Z17" i="22"/>
  <c r="AB18" i="22"/>
  <c r="AD19" i="22"/>
  <c r="AF20" i="22"/>
  <c r="X23" i="22"/>
  <c r="Z24" i="22"/>
  <c r="AB25" i="22"/>
  <c r="AD26" i="22"/>
  <c r="AG27" i="22"/>
  <c r="Y30" i="22"/>
  <c r="AA33" i="22"/>
  <c r="AL32" i="28"/>
  <c r="Y32" i="28"/>
  <c r="AG7" i="28"/>
  <c r="AP32" i="22"/>
  <c r="AC32" i="22"/>
  <c r="AL7" i="22"/>
  <c r="Y7" i="22"/>
  <c r="AR5" i="28"/>
  <c r="AJ9" i="28"/>
  <c r="AL10" i="28"/>
  <c r="AN11" i="28"/>
  <c r="AP12" i="28"/>
  <c r="AR13" i="28"/>
  <c r="AJ16" i="28"/>
  <c r="AL17" i="28"/>
  <c r="AN18" i="28"/>
  <c r="AP19" i="28"/>
  <c r="AR20" i="28"/>
  <c r="AJ23" i="28"/>
  <c r="AL24" i="28"/>
  <c r="AN25" i="28"/>
  <c r="AP26" i="28"/>
  <c r="AR27" i="28"/>
  <c r="AJ30" i="28"/>
  <c r="AL33" i="28"/>
  <c r="AN34" i="28"/>
  <c r="AP35" i="28"/>
  <c r="AR36" i="28"/>
  <c r="AJ40" i="28"/>
  <c r="AL41" i="28"/>
  <c r="AN42" i="28"/>
  <c r="AP43" i="28"/>
  <c r="AR44" i="28"/>
  <c r="AJ46" i="28"/>
  <c r="AL47" i="28"/>
  <c r="AN48" i="28"/>
  <c r="AK4" i="28"/>
  <c r="AG5" i="28"/>
  <c r="Y9" i="28"/>
  <c r="AA10" i="28"/>
  <c r="AC11" i="28"/>
  <c r="AE12" i="28"/>
  <c r="AG13" i="28"/>
  <c r="Y16" i="28"/>
  <c r="AA17" i="28"/>
  <c r="AC18" i="28"/>
  <c r="AE19" i="28"/>
  <c r="AG20" i="28"/>
  <c r="Y23" i="28"/>
  <c r="AA24" i="28"/>
  <c r="AC25" i="28"/>
  <c r="AE26" i="28"/>
  <c r="AG27" i="28"/>
  <c r="Y30" i="28"/>
  <c r="AA33" i="28"/>
  <c r="AC34" i="28"/>
  <c r="AE35" i="28"/>
  <c r="AG36" i="28"/>
  <c r="Y40" i="28"/>
  <c r="AA41" i="28"/>
  <c r="AC42" i="28"/>
  <c r="AE43" i="28"/>
  <c r="AG44" i="28"/>
  <c r="Y46" i="28"/>
  <c r="AA47" i="28"/>
  <c r="AC48" i="28"/>
  <c r="AA4" i="28"/>
  <c r="AG5" i="22"/>
  <c r="Y9" i="22"/>
  <c r="AA10" i="22"/>
  <c r="AC11" i="22"/>
  <c r="AE12" i="22"/>
  <c r="AG13" i="22"/>
  <c r="Y16" i="22"/>
  <c r="AA17" i="22"/>
  <c r="AC18" i="22"/>
  <c r="AE19" i="22"/>
  <c r="AG20" i="22"/>
  <c r="Y23" i="22"/>
  <c r="AA24" i="22"/>
  <c r="AC25" i="22"/>
  <c r="AE26" i="22"/>
  <c r="X28" i="22"/>
  <c r="Z30" i="22"/>
  <c r="AB33" i="22"/>
  <c r="AK32" i="28"/>
  <c r="X32" i="28"/>
  <c r="AF7" i="28"/>
  <c r="AO32" i="22"/>
  <c r="AB32" i="22"/>
  <c r="AK7" i="22"/>
  <c r="X7" i="22"/>
  <c r="AI8" i="28"/>
  <c r="AK9" i="28"/>
  <c r="AM10" i="28"/>
  <c r="AO11" i="28"/>
  <c r="AQ12" i="28"/>
  <c r="AI15" i="28"/>
  <c r="AK16" i="28"/>
  <c r="AM17" i="28"/>
  <c r="AO18" i="28"/>
  <c r="AQ19" i="28"/>
  <c r="AI22" i="28"/>
  <c r="AK23" i="28"/>
  <c r="AM24" i="28"/>
  <c r="AO25" i="28"/>
  <c r="AQ26" i="28"/>
  <c r="AI28" i="28"/>
  <c r="AK30" i="28"/>
  <c r="AM33" i="28"/>
  <c r="AO34" i="28"/>
  <c r="AQ35" i="28"/>
  <c r="AI39" i="28"/>
  <c r="AK40" i="28"/>
  <c r="AM41" i="28"/>
  <c r="AO42" i="28"/>
  <c r="AQ43" i="28"/>
  <c r="AI45" i="28"/>
  <c r="AK46" i="28"/>
  <c r="AM47" i="28"/>
  <c r="AO48" i="28"/>
  <c r="AJ4" i="28"/>
  <c r="X8" i="28"/>
  <c r="Z9" i="28"/>
  <c r="AB10" i="28"/>
  <c r="AD11" i="28"/>
  <c r="AF12" i="28"/>
  <c r="X15" i="28"/>
  <c r="Z16" i="28"/>
  <c r="AB17" i="28"/>
  <c r="AD18" i="28"/>
  <c r="AF19" i="28"/>
  <c r="X22" i="28"/>
  <c r="Z23" i="28"/>
  <c r="AB24" i="28"/>
  <c r="AD25" i="28"/>
  <c r="AF26" i="28"/>
  <c r="X28" i="28"/>
  <c r="Z30" i="28"/>
  <c r="AB33" i="28"/>
  <c r="AD34" i="28"/>
  <c r="AF35" i="28"/>
  <c r="X39" i="28"/>
  <c r="Z40" i="28"/>
  <c r="AB41" i="28"/>
  <c r="AD42" i="28"/>
  <c r="AF43" i="28"/>
  <c r="X45" i="28"/>
  <c r="Z46" i="28"/>
  <c r="AB47" i="28"/>
  <c r="AD48" i="28"/>
  <c r="AB4" i="28"/>
  <c r="X8" i="22"/>
  <c r="Z9" i="22"/>
  <c r="AB10" i="22"/>
  <c r="AD11" i="22"/>
  <c r="AF12" i="22"/>
  <c r="X15" i="22"/>
  <c r="Z16" i="22"/>
  <c r="AB17" i="22"/>
  <c r="AD18" i="22"/>
  <c r="AF19" i="22"/>
  <c r="X22" i="22"/>
  <c r="Z23" i="22"/>
  <c r="AB24" i="22"/>
  <c r="AD25" i="22"/>
  <c r="AF26" i="22"/>
  <c r="Y28" i="22"/>
  <c r="AA30" i="22"/>
  <c r="AC33" i="22"/>
  <c r="AN4" i="22"/>
  <c r="AO48" i="22"/>
  <c r="AM47" i="22"/>
  <c r="AK46" i="22"/>
  <c r="AI45" i="22"/>
  <c r="AQ43" i="22"/>
  <c r="AO42" i="22"/>
  <c r="AM41" i="22"/>
  <c r="AK40" i="22"/>
  <c r="AI39" i="22"/>
  <c r="AQ35" i="22"/>
  <c r="AO34" i="22"/>
  <c r="AM33" i="22"/>
  <c r="AK30" i="22"/>
  <c r="AI28" i="22"/>
  <c r="AQ26" i="22"/>
  <c r="AO25" i="22"/>
  <c r="AM24" i="22"/>
  <c r="AK23" i="22"/>
  <c r="AI22" i="22"/>
  <c r="AQ19" i="22"/>
  <c r="AO18" i="22"/>
  <c r="AM17" i="22"/>
  <c r="AK16" i="22"/>
  <c r="AI15" i="22"/>
  <c r="AQ12" i="22"/>
  <c r="AO11" i="22"/>
  <c r="AM10" i="22"/>
  <c r="AK9" i="22"/>
  <c r="AI8" i="22"/>
  <c r="AF48" i="22"/>
  <c r="AD47" i="22"/>
  <c r="AB46" i="22"/>
  <c r="Z45" i="22"/>
  <c r="X44" i="22"/>
  <c r="AF42" i="22"/>
  <c r="AD41" i="22"/>
  <c r="AB40" i="22"/>
  <c r="Z39" i="22"/>
  <c r="X36" i="22"/>
  <c r="AF34" i="22"/>
  <c r="AF30" i="22"/>
  <c r="Y26" i="22"/>
  <c r="AC22" i="22"/>
  <c r="AG17" i="22"/>
  <c r="AA13" i="22"/>
  <c r="AE9" i="22"/>
  <c r="AF4" i="28"/>
  <c r="AC45" i="28"/>
  <c r="AG41" i="28"/>
  <c r="AA36" i="28"/>
  <c r="AE30" i="28"/>
  <c r="Y26" i="28"/>
  <c r="AC22" i="28"/>
  <c r="AG17" i="28"/>
  <c r="AA13" i="28"/>
  <c r="AE9" i="28"/>
  <c r="AQ4" i="28"/>
  <c r="AN45" i="28"/>
  <c r="AR41" i="28"/>
  <c r="AL36" i="28"/>
  <c r="AP30" i="28"/>
  <c r="AJ26" i="28"/>
  <c r="AC4" i="22"/>
  <c r="AM4" i="22"/>
  <c r="AN48" i="22"/>
  <c r="AL47" i="22"/>
  <c r="AJ46" i="22"/>
  <c r="AR44" i="22"/>
  <c r="AP43" i="22"/>
  <c r="AN42" i="22"/>
  <c r="AL41" i="22"/>
  <c r="AJ40" i="22"/>
  <c r="AR36" i="22"/>
  <c r="AP35" i="22"/>
  <c r="AN34" i="22"/>
  <c r="AL33" i="22"/>
  <c r="AJ30" i="22"/>
  <c r="AR27" i="22"/>
  <c r="AP26" i="22"/>
  <c r="AN25" i="22"/>
  <c r="AL24" i="22"/>
  <c r="AJ23" i="22"/>
  <c r="AR20" i="22"/>
  <c r="AP19" i="22"/>
  <c r="AN18" i="22"/>
  <c r="AL17" i="22"/>
  <c r="AJ16" i="22"/>
  <c r="AR13" i="22"/>
  <c r="AP12" i="22"/>
  <c r="AN11" i="22"/>
  <c r="AL10" i="22"/>
  <c r="AJ9" i="22"/>
  <c r="AR5" i="22"/>
  <c r="AE48" i="22"/>
  <c r="AC47" i="22"/>
  <c r="AA46" i="22"/>
  <c r="Y45" i="22"/>
  <c r="AG43" i="22"/>
  <c r="AE42" i="22"/>
  <c r="AC41" i="22"/>
  <c r="AA40" i="22"/>
  <c r="Y39" i="22"/>
  <c r="AG35" i="22"/>
  <c r="AE34" i="22"/>
  <c r="AD30" i="22"/>
  <c r="AG25" i="22"/>
  <c r="AA22" i="22"/>
  <c r="AE17" i="22"/>
  <c r="Y13" i="22"/>
  <c r="AC9" i="22"/>
  <c r="AG48" i="28"/>
  <c r="AA45" i="28"/>
  <c r="AE41" i="28"/>
  <c r="Y36" i="28"/>
  <c r="AC30" i="28"/>
  <c r="AG25" i="28"/>
  <c r="AA22" i="28"/>
  <c r="AE17" i="28"/>
  <c r="Y13" i="28"/>
  <c r="AC9" i="28"/>
  <c r="AR48" i="28"/>
  <c r="AL45" i="28"/>
  <c r="AP41" i="28"/>
  <c r="AJ36" i="28"/>
  <c r="AN30" i="28"/>
  <c r="AR25" i="28"/>
  <c r="AB4" i="22"/>
  <c r="AL4" i="22"/>
  <c r="AM48" i="22"/>
  <c r="AK47" i="22"/>
  <c r="AI46" i="22"/>
  <c r="AQ44" i="22"/>
  <c r="AO43" i="22"/>
  <c r="AM42" i="22"/>
  <c r="AK41" i="22"/>
  <c r="AI40" i="22"/>
  <c r="AQ36" i="22"/>
  <c r="AO35" i="22"/>
  <c r="AM34" i="22"/>
  <c r="AK33" i="22"/>
  <c r="AI30" i="22"/>
  <c r="AQ27" i="22"/>
  <c r="AO26" i="22"/>
  <c r="AM25" i="22"/>
  <c r="AK24" i="22"/>
  <c r="AI23" i="22"/>
  <c r="AQ20" i="22"/>
  <c r="AO19" i="22"/>
  <c r="AM18" i="22"/>
  <c r="AK17" i="22"/>
  <c r="AI16" i="22"/>
  <c r="AQ13" i="22"/>
  <c r="AO12" i="22"/>
  <c r="AM11" i="22"/>
  <c r="AK10" i="22"/>
  <c r="AI9" i="22"/>
  <c r="AQ5" i="22"/>
  <c r="AD48" i="22"/>
  <c r="AB47" i="22"/>
  <c r="Z46" i="22"/>
  <c r="X45" i="22"/>
  <c r="AF43" i="22"/>
  <c r="AD42" i="22"/>
  <c r="AB41" i="22"/>
  <c r="Z40" i="22"/>
  <c r="X39" i="22"/>
  <c r="AF35" i="22"/>
  <c r="AD34" i="22"/>
  <c r="AG28" i="22"/>
  <c r="Z25" i="22"/>
  <c r="AD20" i="22"/>
  <c r="X17" i="22"/>
  <c r="AB12" i="22"/>
  <c r="AF8" i="22"/>
  <c r="Z48" i="28"/>
  <c r="AD44" i="28"/>
  <c r="X41" i="28"/>
  <c r="AB35" i="28"/>
  <c r="AF28" i="28"/>
  <c r="Z25" i="28"/>
  <c r="AD20" i="28"/>
  <c r="X17" i="28"/>
  <c r="AB12" i="28"/>
  <c r="AF8" i="28"/>
  <c r="AK48" i="28"/>
  <c r="AO44" i="28"/>
  <c r="AI41" i="28"/>
  <c r="AM35" i="28"/>
  <c r="AQ28" i="28"/>
  <c r="AK25" i="28"/>
  <c r="AA4" i="22"/>
  <c r="AK4" i="22"/>
  <c r="AL48" i="22"/>
  <c r="AJ47" i="22"/>
  <c r="AR45" i="22"/>
  <c r="AP44" i="22"/>
  <c r="AN43" i="22"/>
  <c r="AL42" i="22"/>
  <c r="AJ41" i="22"/>
  <c r="AR39" i="22"/>
  <c r="AP36" i="22"/>
  <c r="AN35" i="22"/>
  <c r="AL34" i="22"/>
  <c r="AJ33" i="22"/>
  <c r="AR28" i="22"/>
  <c r="AP27" i="22"/>
  <c r="AN26" i="22"/>
  <c r="AL25" i="22"/>
  <c r="AJ24" i="22"/>
  <c r="AR22" i="22"/>
  <c r="AP20" i="22"/>
  <c r="AN19" i="22"/>
  <c r="AL18" i="22"/>
  <c r="AJ17" i="22"/>
  <c r="AR15" i="22"/>
  <c r="AP13" i="22"/>
  <c r="AN12" i="22"/>
  <c r="AL11" i="22"/>
  <c r="AJ10" i="22"/>
  <c r="AR8" i="22"/>
  <c r="AP5" i="22"/>
  <c r="AC48" i="22"/>
  <c r="AA47" i="22"/>
  <c r="Y46" i="22"/>
  <c r="AG44" i="22"/>
  <c r="AE43" i="22"/>
  <c r="AC42" i="22"/>
  <c r="AA41" i="22"/>
  <c r="Y40" i="22"/>
  <c r="AG36" i="22"/>
  <c r="AE35" i="22"/>
  <c r="AC34" i="22"/>
  <c r="AF28" i="22"/>
  <c r="Y25" i="22"/>
  <c r="AC20" i="22"/>
  <c r="AG16" i="22"/>
  <c r="AA12" i="22"/>
  <c r="AE8" i="22"/>
  <c r="Y48" i="28"/>
  <c r="AC44" i="28"/>
  <c r="AG40" i="28"/>
  <c r="AA35" i="28"/>
  <c r="AE28" i="28"/>
  <c r="Y25" i="28"/>
  <c r="AC20" i="28"/>
  <c r="AG16" i="28"/>
  <c r="AA12" i="28"/>
  <c r="AE8" i="28"/>
  <c r="AJ48" i="28"/>
  <c r="AN44" i="28"/>
  <c r="AR40" i="28"/>
  <c r="AL35" i="28"/>
  <c r="AP28" i="28"/>
  <c r="AJ25" i="28"/>
  <c r="Z4" i="22"/>
  <c r="AJ4" i="22"/>
  <c r="AK48" i="22"/>
  <c r="AI47" i="22"/>
  <c r="AQ45" i="22"/>
  <c r="AO44" i="22"/>
  <c r="AM43" i="22"/>
  <c r="AK42" i="22"/>
  <c r="AI41" i="22"/>
  <c r="AQ39" i="22"/>
  <c r="AO36" i="22"/>
  <c r="AM35" i="22"/>
  <c r="AK34" i="22"/>
  <c r="AI33" i="22"/>
  <c r="AQ28" i="22"/>
  <c r="AO27" i="22"/>
  <c r="AM26" i="22"/>
  <c r="AK25" i="22"/>
  <c r="AI24" i="22"/>
  <c r="AQ22" i="22"/>
  <c r="AO20" i="22"/>
  <c r="AM19" i="22"/>
  <c r="AK18" i="22"/>
  <c r="AI17" i="22"/>
  <c r="AQ15" i="22"/>
  <c r="AO13" i="22"/>
  <c r="AM12" i="22"/>
  <c r="AK11" i="22"/>
  <c r="AI10" i="22"/>
  <c r="AQ8" i="22"/>
  <c r="AO5" i="22"/>
  <c r="AB48" i="22"/>
  <c r="Z47" i="22"/>
  <c r="X46" i="22"/>
  <c r="AF44" i="22"/>
  <c r="AD43" i="22"/>
  <c r="AB42" i="22"/>
  <c r="Z41" i="22"/>
  <c r="X40" i="22"/>
  <c r="AF36" i="22"/>
  <c r="AD35" i="22"/>
  <c r="AB34" i="22"/>
  <c r="AD28" i="22"/>
  <c r="AG24" i="22"/>
  <c r="AA20" i="22"/>
  <c r="AE16" i="22"/>
  <c r="Y12" i="22"/>
  <c r="AC8" i="22"/>
  <c r="AG47" i="28"/>
  <c r="AA44" i="28"/>
  <c r="AE40" i="28"/>
  <c r="Y35" i="28"/>
  <c r="AC28" i="28"/>
  <c r="AG24" i="28"/>
  <c r="AA20" i="28"/>
  <c r="AE16" i="28"/>
  <c r="Y12" i="28"/>
  <c r="AC8" i="28"/>
  <c r="AR47" i="28"/>
  <c r="AL44" i="28"/>
  <c r="AP40" i="28"/>
  <c r="AJ35" i="28"/>
  <c r="AN28" i="28"/>
  <c r="AP24" i="28"/>
  <c r="Y4" i="22"/>
  <c r="AO4" i="22"/>
  <c r="AJ48" i="22"/>
  <c r="AR46" i="22"/>
  <c r="AP45" i="22"/>
  <c r="AN44" i="22"/>
  <c r="AL43" i="22"/>
  <c r="AJ42" i="22"/>
  <c r="AR40" i="22"/>
  <c r="AP39" i="22"/>
  <c r="AN36" i="22"/>
  <c r="AL35" i="22"/>
  <c r="AJ34" i="22"/>
  <c r="AR30" i="22"/>
  <c r="AP28" i="22"/>
  <c r="AN27" i="22"/>
  <c r="AL26" i="22"/>
  <c r="AJ25" i="22"/>
  <c r="AR23" i="22"/>
  <c r="AP22" i="22"/>
  <c r="AN20" i="22"/>
  <c r="AL19" i="22"/>
  <c r="AJ18" i="22"/>
  <c r="AR16" i="22"/>
  <c r="AP15" i="22"/>
  <c r="AN13" i="22"/>
  <c r="AL12" i="22"/>
  <c r="AJ11" i="22"/>
  <c r="AR9" i="22"/>
  <c r="AP8" i="22"/>
  <c r="AN5" i="22"/>
  <c r="AA48" i="22"/>
  <c r="Y47" i="22"/>
  <c r="AG45" i="22"/>
  <c r="AE44" i="22"/>
  <c r="AC43" i="22"/>
  <c r="AA42" i="22"/>
  <c r="Y41" i="22"/>
  <c r="AG39" i="22"/>
  <c r="AE36" i="22"/>
  <c r="AC35" i="22"/>
  <c r="AA34" i="22"/>
  <c r="AB28" i="22"/>
  <c r="AE24" i="22"/>
  <c r="Y20" i="22"/>
  <c r="AC16" i="22"/>
  <c r="AG11" i="22"/>
  <c r="AA8" i="22"/>
  <c r="AE47" i="28"/>
  <c r="Y44" i="28"/>
  <c r="AC40" i="28"/>
  <c r="AG34" i="28"/>
  <c r="AA28" i="28"/>
  <c r="AE24" i="28"/>
  <c r="Y20" i="28"/>
  <c r="AC16" i="28"/>
  <c r="AG11" i="28"/>
  <c r="AA8" i="28"/>
  <c r="AP47" i="28"/>
  <c r="AJ44" i="28"/>
  <c r="AN40" i="28"/>
  <c r="AR34" i="28"/>
  <c r="AL28" i="28"/>
  <c r="AN23" i="28"/>
  <c r="AQ46" i="22"/>
  <c r="AK43" i="22"/>
  <c r="AO39" i="22"/>
  <c r="AM36" i="22"/>
  <c r="AK35" i="22"/>
  <c r="AI34" i="22"/>
  <c r="AQ30" i="22"/>
  <c r="AO28" i="22"/>
  <c r="AM27" i="22"/>
  <c r="AK26" i="22"/>
  <c r="AI25" i="22"/>
  <c r="AQ23" i="22"/>
  <c r="AO22" i="22"/>
  <c r="AM20" i="22"/>
  <c r="AK19" i="22"/>
  <c r="AI18" i="22"/>
  <c r="AQ16" i="22"/>
  <c r="AO15" i="22"/>
  <c r="AM13" i="22"/>
  <c r="AK12" i="22"/>
  <c r="AI11" i="22"/>
  <c r="AQ9" i="22"/>
  <c r="AO8" i="22"/>
  <c r="AM5" i="22"/>
  <c r="Z48" i="22"/>
  <c r="X47" i="22"/>
  <c r="AF45" i="22"/>
  <c r="AD44" i="22"/>
  <c r="AB43" i="22"/>
  <c r="Z42" i="22"/>
  <c r="X41" i="22"/>
  <c r="AF39" i="22"/>
  <c r="AD36" i="22"/>
  <c r="AB35" i="22"/>
  <c r="Z34" i="22"/>
  <c r="AE27" i="22"/>
  <c r="X24" i="22"/>
  <c r="AB19" i="22"/>
  <c r="AF15" i="22"/>
  <c r="Z11" i="22"/>
  <c r="AD5" i="22"/>
  <c r="X47" i="28"/>
  <c r="AB43" i="28"/>
  <c r="AF39" i="28"/>
  <c r="Z34" i="28"/>
  <c r="AD27" i="28"/>
  <c r="X24" i="28"/>
  <c r="AB19" i="28"/>
  <c r="AF15" i="28"/>
  <c r="Z11" i="28"/>
  <c r="AD5" i="28"/>
  <c r="AI47" i="28"/>
  <c r="AM43" i="28"/>
  <c r="AQ39" i="28"/>
  <c r="AK34" i="28"/>
  <c r="AO27" i="28"/>
  <c r="AR47" i="22"/>
  <c r="AN45" i="22"/>
  <c r="AP40" i="22"/>
  <c r="AJ35" i="22"/>
  <c r="AP30" i="22"/>
  <c r="AJ26" i="22"/>
  <c r="AR24" i="22"/>
  <c r="AP23" i="22"/>
  <c r="AN22" i="22"/>
  <c r="AL20" i="22"/>
  <c r="AJ19" i="22"/>
  <c r="AR17" i="22"/>
  <c r="AP16" i="22"/>
  <c r="AN15" i="22"/>
  <c r="AL13" i="22"/>
  <c r="AJ12" i="22"/>
  <c r="AR10" i="22"/>
  <c r="AP9" i="22"/>
  <c r="AN8" i="22"/>
  <c r="AL5" i="22"/>
  <c r="Y48" i="22"/>
  <c r="AG46" i="22"/>
  <c r="AE45" i="22"/>
  <c r="AC44" i="22"/>
  <c r="AA43" i="22"/>
  <c r="Y42" i="22"/>
  <c r="AG40" i="22"/>
  <c r="AE39" i="22"/>
  <c r="AC36" i="22"/>
  <c r="AA35" i="22"/>
  <c r="Y34" i="22"/>
  <c r="AD27" i="22"/>
  <c r="AG23" i="22"/>
  <c r="AA19" i="22"/>
  <c r="AE15" i="22"/>
  <c r="Y11" i="22"/>
  <c r="AC5" i="22"/>
  <c r="AG46" i="28"/>
  <c r="AA43" i="28"/>
  <c r="AE39" i="28"/>
  <c r="Y34" i="28"/>
  <c r="AC27" i="28"/>
  <c r="AG23" i="28"/>
  <c r="AA19" i="28"/>
  <c r="AE15" i="28"/>
  <c r="Y11" i="28"/>
  <c r="AC5" i="28"/>
  <c r="AR46" i="28"/>
  <c r="AL43" i="28"/>
  <c r="AP39" i="28"/>
  <c r="AJ34" i="28"/>
  <c r="AN27" i="28"/>
  <c r="AO45" i="22"/>
  <c r="AR4" i="22"/>
  <c r="AI43" i="22"/>
  <c r="AM39" i="22"/>
  <c r="AQ33" i="22"/>
  <c r="AK27" i="22"/>
  <c r="AI26" i="22"/>
  <c r="AM22" i="22"/>
  <c r="AK20" i="22"/>
  <c r="AI19" i="22"/>
  <c r="AM15" i="22"/>
  <c r="AK13" i="22"/>
  <c r="AI12" i="22"/>
  <c r="AQ10" i="22"/>
  <c r="AO9" i="22"/>
  <c r="AM8" i="22"/>
  <c r="AK5" i="22"/>
  <c r="X48" i="22"/>
  <c r="AF46" i="22"/>
  <c r="AD45" i="22"/>
  <c r="AB44" i="22"/>
  <c r="Z43" i="22"/>
  <c r="X42" i="22"/>
  <c r="AF40" i="22"/>
  <c r="AD39" i="22"/>
  <c r="AB36" i="22"/>
  <c r="Z35" i="22"/>
  <c r="X34" i="22"/>
  <c r="AB27" i="22"/>
  <c r="AE23" i="22"/>
  <c r="Y19" i="22"/>
  <c r="AC15" i="22"/>
  <c r="AG10" i="22"/>
  <c r="AA5" i="22"/>
  <c r="AE46" i="28"/>
  <c r="Y43" i="28"/>
  <c r="AC39" i="28"/>
  <c r="AG33" i="28"/>
  <c r="AA27" i="28"/>
  <c r="AE23" i="28"/>
  <c r="Y19" i="28"/>
  <c r="AC15" i="28"/>
  <c r="AG10" i="28"/>
  <c r="AA5" i="28"/>
  <c r="AP46" i="28"/>
  <c r="AJ43" i="28"/>
  <c r="AN39" i="28"/>
  <c r="AR33" i="28"/>
  <c r="AL27" i="28"/>
  <c r="AD4" i="22"/>
  <c r="AM44" i="22"/>
  <c r="AP46" i="22"/>
  <c r="AR41" i="22"/>
  <c r="AR33" i="22"/>
  <c r="AO46" i="22"/>
  <c r="AG4" i="22"/>
  <c r="AN46" i="22"/>
  <c r="AR42" i="22"/>
  <c r="AJ36" i="22"/>
  <c r="AL28" i="22"/>
  <c r="AP24" i="22"/>
  <c r="AJ20" i="22"/>
  <c r="AN16" i="22"/>
  <c r="AR11" i="22"/>
  <c r="AJ5" i="22"/>
  <c r="Y43" i="22"/>
  <c r="Y35" i="22"/>
  <c r="Z27" i="22"/>
  <c r="AA15" i="22"/>
  <c r="AE10" i="22"/>
  <c r="AC46" i="28"/>
  <c r="AA39" i="28"/>
  <c r="AE33" i="28"/>
  <c r="Y27" i="28"/>
  <c r="AC23" i="28"/>
  <c r="AG18" i="28"/>
  <c r="AA15" i="28"/>
  <c r="AE10" i="28"/>
  <c r="Y5" i="28"/>
  <c r="AN46" i="28"/>
  <c r="AR42" i="28"/>
  <c r="AL39" i="28"/>
  <c r="AP33" i="28"/>
  <c r="AJ27" i="28"/>
  <c r="H8" i="22"/>
  <c r="Q22" i="22"/>
  <c r="R20" i="22"/>
  <c r="S19" i="22"/>
  <c r="T18" i="22"/>
  <c r="V17" i="22"/>
  <c r="M17" i="22"/>
  <c r="N16" i="22"/>
  <c r="O15" i="22"/>
  <c r="P13" i="22"/>
  <c r="Q12" i="22"/>
  <c r="R11" i="22"/>
  <c r="S10" i="22"/>
  <c r="T9" i="22"/>
  <c r="V8" i="22"/>
  <c r="M8" i="22"/>
  <c r="N5" i="22"/>
  <c r="C4" i="28"/>
  <c r="I22" i="28"/>
  <c r="K20" i="28"/>
  <c r="C20" i="28"/>
  <c r="E19" i="28"/>
  <c r="G18" i="28"/>
  <c r="I17" i="28"/>
  <c r="K16" i="28"/>
  <c r="C16" i="28"/>
  <c r="E15" i="28"/>
  <c r="G13" i="28"/>
  <c r="I12" i="28"/>
  <c r="K11" i="28"/>
  <c r="C11" i="28"/>
  <c r="E10" i="28"/>
  <c r="G9" i="28"/>
  <c r="I8" i="28"/>
  <c r="K5" i="28"/>
  <c r="C5" i="28"/>
  <c r="S4" i="28"/>
  <c r="R22" i="28"/>
  <c r="T20" i="28"/>
  <c r="V19" i="28"/>
  <c r="N19" i="28"/>
  <c r="P18" i="28"/>
  <c r="R17" i="28"/>
  <c r="T16" i="28"/>
  <c r="V15" i="28"/>
  <c r="N15" i="28"/>
  <c r="P13" i="28"/>
  <c r="R12" i="28"/>
  <c r="T11" i="28"/>
  <c r="V10" i="28"/>
  <c r="N10" i="28"/>
  <c r="P9" i="28"/>
  <c r="R8" i="28"/>
  <c r="T5" i="28"/>
  <c r="I7" i="22"/>
  <c r="R7" i="22"/>
  <c r="B32" i="22"/>
  <c r="J32" i="22"/>
  <c r="S32" i="22"/>
  <c r="C7" i="28"/>
  <c r="K7" i="28"/>
  <c r="T7" i="28"/>
  <c r="C32" i="28"/>
  <c r="K32" i="28"/>
  <c r="T32" i="28"/>
  <c r="U5" i="22"/>
  <c r="U15" i="22"/>
  <c r="J5" i="22"/>
  <c r="P22" i="22"/>
  <c r="Q20" i="22"/>
  <c r="R19" i="22"/>
  <c r="S18" i="22"/>
  <c r="T17" i="22"/>
  <c r="V16" i="22"/>
  <c r="M16" i="22"/>
  <c r="N15" i="22"/>
  <c r="O13" i="22"/>
  <c r="P12" i="22"/>
  <c r="Q11" i="22"/>
  <c r="R10" i="22"/>
  <c r="S9" i="22"/>
  <c r="T8" i="22"/>
  <c r="V5" i="22"/>
  <c r="M5" i="22"/>
  <c r="G4" i="28"/>
  <c r="H22" i="28"/>
  <c r="J20" i="28"/>
  <c r="B20" i="28"/>
  <c r="D19" i="28"/>
  <c r="F18" i="28"/>
  <c r="H17" i="28"/>
  <c r="J16" i="28"/>
  <c r="B16" i="28"/>
  <c r="D15" i="28"/>
  <c r="F13" i="28"/>
  <c r="H12" i="28"/>
  <c r="J11" i="28"/>
  <c r="B11" i="28"/>
  <c r="D10" i="28"/>
  <c r="F9" i="28"/>
  <c r="H8" i="28"/>
  <c r="J5" i="28"/>
  <c r="B5" i="28"/>
  <c r="T4" i="28"/>
  <c r="Q22" i="28"/>
  <c r="S20" i="28"/>
  <c r="U19" i="28"/>
  <c r="M19" i="28"/>
  <c r="O18" i="28"/>
  <c r="Q17" i="28"/>
  <c r="S16" i="28"/>
  <c r="U15" i="28"/>
  <c r="M15" i="28"/>
  <c r="O13" i="28"/>
  <c r="Q12" i="28"/>
  <c r="S11" i="28"/>
  <c r="U10" i="28"/>
  <c r="M10" i="28"/>
  <c r="O9" i="28"/>
  <c r="Q8" i="28"/>
  <c r="S5" i="28"/>
  <c r="B7" i="22"/>
  <c r="J7" i="22"/>
  <c r="S7" i="22"/>
  <c r="C32" i="22"/>
  <c r="T32" i="22"/>
  <c r="D7" i="28"/>
  <c r="M7" i="28"/>
  <c r="U7" i="28"/>
  <c r="D32" i="28"/>
  <c r="M32" i="28"/>
  <c r="U32" i="28"/>
  <c r="U7" i="22"/>
  <c r="U16" i="22"/>
  <c r="O22" i="22"/>
  <c r="P20" i="22"/>
  <c r="Q19" i="22"/>
  <c r="R18" i="22"/>
  <c r="S17" i="22"/>
  <c r="T16" i="22"/>
  <c r="V15" i="22"/>
  <c r="M15" i="22"/>
  <c r="N13" i="22"/>
  <c r="O12" i="22"/>
  <c r="P11" i="22"/>
  <c r="Q10" i="22"/>
  <c r="R9" i="22"/>
  <c r="S8" i="22"/>
  <c r="T5" i="22"/>
  <c r="H4" i="28"/>
  <c r="G22" i="28"/>
  <c r="I20" i="28"/>
  <c r="K19" i="28"/>
  <c r="C19" i="28"/>
  <c r="E18" i="28"/>
  <c r="G17" i="28"/>
  <c r="I16" i="28"/>
  <c r="K15" i="28"/>
  <c r="C15" i="28"/>
  <c r="E13" i="28"/>
  <c r="G12" i="28"/>
  <c r="I11" i="28"/>
  <c r="K10" i="28"/>
  <c r="C10" i="28"/>
  <c r="E9" i="28"/>
  <c r="G8" i="28"/>
  <c r="I5" i="28"/>
  <c r="M4" i="28"/>
  <c r="U4" i="28"/>
  <c r="P22" i="28"/>
  <c r="R20" i="28"/>
  <c r="T19" i="28"/>
  <c r="V18" i="28"/>
  <c r="N18" i="28"/>
  <c r="P17" i="28"/>
  <c r="R16" i="28"/>
  <c r="T15" i="28"/>
  <c r="V13" i="28"/>
  <c r="N13" i="28"/>
  <c r="P12" i="28"/>
  <c r="R11" i="28"/>
  <c r="T10" i="28"/>
  <c r="V9" i="28"/>
  <c r="N9" i="28"/>
  <c r="P8" i="28"/>
  <c r="R5" i="28"/>
  <c r="K7" i="22"/>
  <c r="T7" i="22"/>
  <c r="D32" i="22"/>
  <c r="M32" i="22"/>
  <c r="V32" i="22"/>
  <c r="E7" i="28"/>
  <c r="N7" i="28"/>
  <c r="V7" i="28"/>
  <c r="E32" i="28"/>
  <c r="N32" i="28"/>
  <c r="V32" i="28"/>
  <c r="U8" i="22"/>
  <c r="U17" i="22"/>
  <c r="V4" i="22"/>
  <c r="N22" i="22"/>
  <c r="O20" i="22"/>
  <c r="P19" i="22"/>
  <c r="Q18" i="22"/>
  <c r="R17" i="22"/>
  <c r="S16" i="22"/>
  <c r="T15" i="22"/>
  <c r="V13" i="22"/>
  <c r="M13" i="22"/>
  <c r="N12" i="22"/>
  <c r="O11" i="22"/>
  <c r="P10" i="22"/>
  <c r="Q9" i="22"/>
  <c r="R8" i="22"/>
  <c r="S5" i="22"/>
  <c r="I4" i="28"/>
  <c r="F22" i="28"/>
  <c r="H20" i="28"/>
  <c r="J19" i="28"/>
  <c r="B19" i="28"/>
  <c r="D18" i="28"/>
  <c r="F17" i="28"/>
  <c r="H16" i="28"/>
  <c r="J15" i="28"/>
  <c r="B15" i="28"/>
  <c r="D13" i="28"/>
  <c r="F12" i="28"/>
  <c r="H11" i="28"/>
  <c r="J10" i="28"/>
  <c r="B10" i="28"/>
  <c r="D9" i="28"/>
  <c r="F8" i="28"/>
  <c r="H5" i="28"/>
  <c r="Q4" i="28"/>
  <c r="V4" i="28"/>
  <c r="O22" i="28"/>
  <c r="Q20" i="28"/>
  <c r="S19" i="28"/>
  <c r="U18" i="28"/>
  <c r="M18" i="28"/>
  <c r="O17" i="28"/>
  <c r="Q16" i="28"/>
  <c r="S15" i="28"/>
  <c r="U13" i="28"/>
  <c r="M13" i="28"/>
  <c r="O12" i="28"/>
  <c r="Q11" i="28"/>
  <c r="S10" i="28"/>
  <c r="U9" i="28"/>
  <c r="M9" i="28"/>
  <c r="O8" i="28"/>
  <c r="Q5" i="28"/>
  <c r="M7" i="22"/>
  <c r="V7" i="22"/>
  <c r="E32" i="22"/>
  <c r="N32" i="22"/>
  <c r="F7" i="28"/>
  <c r="O7" i="28"/>
  <c r="F32" i="28"/>
  <c r="O32" i="28"/>
  <c r="U9" i="22"/>
  <c r="U18" i="22"/>
  <c r="V22" i="22"/>
  <c r="M22" i="22"/>
  <c r="N20" i="22"/>
  <c r="O19" i="22"/>
  <c r="P18" i="22"/>
  <c r="Q17" i="22"/>
  <c r="R16" i="22"/>
  <c r="S15" i="22"/>
  <c r="T13" i="22"/>
  <c r="V12" i="22"/>
  <c r="M12" i="22"/>
  <c r="N11" i="22"/>
  <c r="O10" i="22"/>
  <c r="P9" i="22"/>
  <c r="Q8" i="22"/>
  <c r="R5" i="22"/>
  <c r="B4" i="28"/>
  <c r="J4" i="28"/>
  <c r="E22" i="28"/>
  <c r="G20" i="28"/>
  <c r="I19" i="28"/>
  <c r="K18" i="28"/>
  <c r="C18" i="28"/>
  <c r="E17" i="28"/>
  <c r="G16" i="28"/>
  <c r="I15" i="28"/>
  <c r="K13" i="28"/>
  <c r="C13" i="28"/>
  <c r="E12" i="28"/>
  <c r="G11" i="28"/>
  <c r="I10" i="28"/>
  <c r="K9" i="28"/>
  <c r="C9" i="28"/>
  <c r="E8" i="28"/>
  <c r="G5" i="28"/>
  <c r="P4" i="28"/>
  <c r="V22" i="28"/>
  <c r="N22" i="28"/>
  <c r="P20" i="28"/>
  <c r="R19" i="28"/>
  <c r="T18" i="28"/>
  <c r="V17" i="28"/>
  <c r="N17" i="28"/>
  <c r="P16" i="28"/>
  <c r="R15" i="28"/>
  <c r="T13" i="28"/>
  <c r="V12" i="28"/>
  <c r="N12" i="28"/>
  <c r="P11" i="28"/>
  <c r="R10" i="28"/>
  <c r="T9" i="28"/>
  <c r="V8" i="28"/>
  <c r="N8" i="28"/>
  <c r="P5" i="28"/>
  <c r="N7" i="22"/>
  <c r="F32" i="22"/>
  <c r="O32" i="22"/>
  <c r="G7" i="28"/>
  <c r="P7" i="28"/>
  <c r="G32" i="28"/>
  <c r="P32" i="28"/>
  <c r="U10" i="22"/>
  <c r="U19" i="22"/>
  <c r="B11" i="22"/>
  <c r="T22" i="22"/>
  <c r="V20" i="22"/>
  <c r="M20" i="22"/>
  <c r="N19" i="22"/>
  <c r="O18" i="22"/>
  <c r="P17" i="22"/>
  <c r="Q16" i="22"/>
  <c r="R15" i="22"/>
  <c r="S13" i="22"/>
  <c r="T12" i="22"/>
  <c r="V11" i="22"/>
  <c r="M11" i="22"/>
  <c r="N10" i="22"/>
  <c r="O9" i="22"/>
  <c r="P8" i="22"/>
  <c r="Q5" i="22"/>
  <c r="F4" i="28"/>
  <c r="K4" i="28"/>
  <c r="D22" i="28"/>
  <c r="F20" i="28"/>
  <c r="H19" i="28"/>
  <c r="J18" i="28"/>
  <c r="B18" i="28"/>
  <c r="D17" i="28"/>
  <c r="F16" i="28"/>
  <c r="H15" i="28"/>
  <c r="J13" i="28"/>
  <c r="B13" i="28"/>
  <c r="D12" i="28"/>
  <c r="F11" i="28"/>
  <c r="H10" i="28"/>
  <c r="J9" i="28"/>
  <c r="B9" i="28"/>
  <c r="D8" i="28"/>
  <c r="F5" i="28"/>
  <c r="O4" i="28"/>
  <c r="U22" i="28"/>
  <c r="M22" i="28"/>
  <c r="O20" i="28"/>
  <c r="Q19" i="28"/>
  <c r="S18" i="28"/>
  <c r="U17" i="28"/>
  <c r="M17" i="28"/>
  <c r="O16" i="28"/>
  <c r="Q15" i="28"/>
  <c r="S13" i="28"/>
  <c r="U12" i="28"/>
  <c r="M12" i="28"/>
  <c r="O11" i="28"/>
  <c r="Q10" i="28"/>
  <c r="S9" i="28"/>
  <c r="U8" i="28"/>
  <c r="M8" i="28"/>
  <c r="O5" i="28"/>
  <c r="F7" i="22"/>
  <c r="O7" i="22"/>
  <c r="G32" i="22"/>
  <c r="P32" i="22"/>
  <c r="H7" i="28"/>
  <c r="Q7" i="28"/>
  <c r="H32" i="28"/>
  <c r="Q32" i="28"/>
  <c r="U11" i="22"/>
  <c r="U20" i="22"/>
  <c r="S22" i="22"/>
  <c r="T20" i="22"/>
  <c r="V19" i="22"/>
  <c r="M19" i="22"/>
  <c r="N18" i="22"/>
  <c r="O17" i="22"/>
  <c r="P16" i="22"/>
  <c r="Q15" i="22"/>
  <c r="R13" i="22"/>
  <c r="S12" i="22"/>
  <c r="T11" i="22"/>
  <c r="V10" i="22"/>
  <c r="M10" i="22"/>
  <c r="N9" i="22"/>
  <c r="O8" i="22"/>
  <c r="P5" i="22"/>
  <c r="E4" i="28"/>
  <c r="K22" i="28"/>
  <c r="C22" i="28"/>
  <c r="E20" i="28"/>
  <c r="G19" i="28"/>
  <c r="I18" i="28"/>
  <c r="K17" i="28"/>
  <c r="C17" i="28"/>
  <c r="E16" i="28"/>
  <c r="G15" i="28"/>
  <c r="I13" i="28"/>
  <c r="K12" i="28"/>
  <c r="C12" i="28"/>
  <c r="E11" i="28"/>
  <c r="G10" i="28"/>
  <c r="I9" i="28"/>
  <c r="K8" i="28"/>
  <c r="C8" i="28"/>
  <c r="E5" i="28"/>
  <c r="N4" i="28"/>
  <c r="T22" i="28"/>
  <c r="V20" i="28"/>
  <c r="N20" i="28"/>
  <c r="P19" i="28"/>
  <c r="R18" i="28"/>
  <c r="T17" i="28"/>
  <c r="V16" i="28"/>
  <c r="N16" i="28"/>
  <c r="P15" i="28"/>
  <c r="R13" i="28"/>
  <c r="T12" i="28"/>
  <c r="V11" i="28"/>
  <c r="N11" i="28"/>
  <c r="P10" i="28"/>
  <c r="R9" i="28"/>
  <c r="T8" i="28"/>
  <c r="V5" i="28"/>
  <c r="N5" i="28"/>
  <c r="G7" i="22"/>
  <c r="P7" i="22"/>
  <c r="H32" i="22"/>
  <c r="Q32" i="22"/>
  <c r="I7" i="28"/>
  <c r="R7" i="28"/>
  <c r="I32" i="28"/>
  <c r="R32" i="28"/>
  <c r="U12" i="22"/>
  <c r="U22" i="22"/>
  <c r="F9" i="22"/>
  <c r="R22" i="22"/>
  <c r="S20" i="22"/>
  <c r="T19" i="22"/>
  <c r="V18" i="22"/>
  <c r="M18" i="22"/>
  <c r="N17" i="22"/>
  <c r="O16" i="22"/>
  <c r="P15" i="22"/>
  <c r="Q13" i="22"/>
  <c r="R12" i="22"/>
  <c r="S11" i="22"/>
  <c r="T10" i="22"/>
  <c r="V9" i="22"/>
  <c r="M9" i="22"/>
  <c r="N8" i="22"/>
  <c r="O5" i="22"/>
  <c r="D4" i="28"/>
  <c r="J22" i="28"/>
  <c r="B22" i="28"/>
  <c r="D20" i="28"/>
  <c r="F19" i="28"/>
  <c r="H18" i="28"/>
  <c r="J17" i="28"/>
  <c r="B17" i="28"/>
  <c r="D16" i="28"/>
  <c r="F15" i="28"/>
  <c r="H13" i="28"/>
  <c r="J12" i="28"/>
  <c r="B12" i="28"/>
  <c r="D11" i="28"/>
  <c r="F10" i="28"/>
  <c r="H9" i="28"/>
  <c r="J8" i="28"/>
  <c r="B8" i="28"/>
  <c r="D5" i="28"/>
  <c r="R4" i="28"/>
  <c r="S22" i="28"/>
  <c r="U20" i="28"/>
  <c r="M20" i="28"/>
  <c r="O19" i="28"/>
  <c r="Q18" i="28"/>
  <c r="S17" i="28"/>
  <c r="U16" i="28"/>
  <c r="M16" i="28"/>
  <c r="O15" i="28"/>
  <c r="Q13" i="28"/>
  <c r="S12" i="28"/>
  <c r="U11" i="28"/>
  <c r="M11" i="28"/>
  <c r="O10" i="28"/>
  <c r="Q9" i="28"/>
  <c r="S8" i="28"/>
  <c r="U5" i="28"/>
  <c r="M5" i="28"/>
  <c r="H7" i="22"/>
  <c r="Q7" i="22"/>
  <c r="I32" i="22"/>
  <c r="R32" i="22"/>
  <c r="B7" i="28"/>
  <c r="J7" i="28"/>
  <c r="S7" i="28"/>
  <c r="B32" i="28"/>
  <c r="J32" i="28"/>
  <c r="S32" i="28"/>
  <c r="U4" i="22"/>
  <c r="U13" i="22"/>
  <c r="AZ4" i="22"/>
  <c r="AY48" i="22"/>
  <c r="BA47" i="22"/>
  <c r="BC46" i="22"/>
  <c r="AU46" i="22"/>
  <c r="AW45" i="22"/>
  <c r="AY44" i="22"/>
  <c r="BA43" i="22"/>
  <c r="BC42" i="22"/>
  <c r="AU42" i="22"/>
  <c r="AW41" i="22"/>
  <c r="AY40" i="22"/>
  <c r="BA39" i="22"/>
  <c r="BC36" i="22"/>
  <c r="AU36" i="22"/>
  <c r="AW35" i="22"/>
  <c r="AY34" i="22"/>
  <c r="BA33" i="22"/>
  <c r="BC30" i="22"/>
  <c r="AU30" i="22"/>
  <c r="AW28" i="22"/>
  <c r="AY27" i="22"/>
  <c r="BA26" i="22"/>
  <c r="BC25" i="22"/>
  <c r="AU25" i="22"/>
  <c r="AW24" i="22"/>
  <c r="AY23" i="22"/>
  <c r="AZ22" i="22"/>
  <c r="BA20" i="22"/>
  <c r="BB19" i="22"/>
  <c r="BC18" i="22"/>
  <c r="BC17" i="22"/>
  <c r="BA16" i="22"/>
  <c r="BA15" i="22"/>
  <c r="BA13" i="22"/>
  <c r="AY12" i="22"/>
  <c r="AY11" i="22"/>
  <c r="AY10" i="22"/>
  <c r="AW9" i="22"/>
  <c r="AW8" i="22"/>
  <c r="AW5" i="22"/>
  <c r="BM4" i="22"/>
  <c r="BF48" i="22"/>
  <c r="BL46" i="22"/>
  <c r="BJ45" i="22"/>
  <c r="BG44" i="22"/>
  <c r="BM42" i="22"/>
  <c r="BL41" i="22"/>
  <c r="BH40" i="22"/>
  <c r="BF39" i="22"/>
  <c r="BM35" i="22"/>
  <c r="BI34" i="22"/>
  <c r="BH33" i="22"/>
  <c r="BN28" i="22"/>
  <c r="BH27" i="22"/>
  <c r="BL25" i="22"/>
  <c r="BF24" i="22"/>
  <c r="BJ22" i="22"/>
  <c r="BN19" i="22"/>
  <c r="BH18" i="22"/>
  <c r="BL16" i="22"/>
  <c r="BF15" i="22"/>
  <c r="BJ12" i="22"/>
  <c r="BL10" i="22"/>
  <c r="BI8" i="22"/>
  <c r="BC4" i="28"/>
  <c r="BB45" i="28"/>
  <c r="AZ42" i="28"/>
  <c r="AX39" i="28"/>
  <c r="BB22" i="28"/>
  <c r="BG36" i="28"/>
  <c r="BH7" i="22"/>
  <c r="AV32" i="22"/>
  <c r="BA4" i="22"/>
  <c r="AX48" i="22"/>
  <c r="AZ47" i="22"/>
  <c r="BB46" i="22"/>
  <c r="AT46" i="22"/>
  <c r="AV45" i="22"/>
  <c r="AX44" i="22"/>
  <c r="AZ43" i="22"/>
  <c r="BB42" i="22"/>
  <c r="AT42" i="22"/>
  <c r="AV41" i="22"/>
  <c r="AX40" i="22"/>
  <c r="AZ39" i="22"/>
  <c r="BB36" i="22"/>
  <c r="AT36" i="22"/>
  <c r="AV35" i="22"/>
  <c r="AX34" i="22"/>
  <c r="AZ33" i="22"/>
  <c r="BB30" i="22"/>
  <c r="AT30" i="22"/>
  <c r="AV28" i="22"/>
  <c r="AX27" i="22"/>
  <c r="AZ26" i="22"/>
  <c r="BB25" i="22"/>
  <c r="AT25" i="22"/>
  <c r="AV24" i="22"/>
  <c r="AX23" i="22"/>
  <c r="AY22" i="22"/>
  <c r="AZ20" i="22"/>
  <c r="BA19" i="22"/>
  <c r="BB18" i="22"/>
  <c r="AZ17" i="22"/>
  <c r="AZ16" i="22"/>
  <c r="AZ15" i="22"/>
  <c r="AX13" i="22"/>
  <c r="AX12" i="22"/>
  <c r="AX11" i="22"/>
  <c r="AV10" i="22"/>
  <c r="AV9" i="22"/>
  <c r="AV8" i="22"/>
  <c r="AT5" i="22"/>
  <c r="BN4" i="22"/>
  <c r="BN47" i="22"/>
  <c r="BK46" i="22"/>
  <c r="BG45" i="22"/>
  <c r="BF44" i="22"/>
  <c r="BL42" i="22"/>
  <c r="BJ41" i="22"/>
  <c r="BG40" i="22"/>
  <c r="BM36" i="22"/>
  <c r="BL35" i="22"/>
  <c r="BH34" i="22"/>
  <c r="BF33" i="22"/>
  <c r="BM28" i="22"/>
  <c r="BG27" i="22"/>
  <c r="BK25" i="22"/>
  <c r="BE24" i="22"/>
  <c r="BI22" i="22"/>
  <c r="BM19" i="22"/>
  <c r="BG18" i="22"/>
  <c r="BK16" i="22"/>
  <c r="BE15" i="22"/>
  <c r="BI12" i="22"/>
  <c r="BF10" i="22"/>
  <c r="BH8" i="22"/>
  <c r="AX48" i="28"/>
  <c r="AV45" i="28"/>
  <c r="AT42" i="28"/>
  <c r="BB36" i="28"/>
  <c r="AT17" i="28"/>
  <c r="BI28" i="28"/>
  <c r="BE32" i="28"/>
  <c r="AT4" i="22"/>
  <c r="BB4" i="22"/>
  <c r="AW48" i="22"/>
  <c r="AY47" i="22"/>
  <c r="BA46" i="22"/>
  <c r="BC45" i="22"/>
  <c r="AU45" i="22"/>
  <c r="AW44" i="22"/>
  <c r="AY43" i="22"/>
  <c r="BA42" i="22"/>
  <c r="BC41" i="22"/>
  <c r="AU41" i="22"/>
  <c r="AW40" i="22"/>
  <c r="AY39" i="22"/>
  <c r="BA36" i="22"/>
  <c r="BC35" i="22"/>
  <c r="AU35" i="22"/>
  <c r="AW34" i="22"/>
  <c r="AY33" i="22"/>
  <c r="BA30" i="22"/>
  <c r="BC28" i="22"/>
  <c r="AU28" i="22"/>
  <c r="AW27" i="22"/>
  <c r="AY26" i="22"/>
  <c r="BA25" i="22"/>
  <c r="BC24" i="22"/>
  <c r="AU24" i="22"/>
  <c r="AW23" i="22"/>
  <c r="AX22" i="22"/>
  <c r="AY20" i="22"/>
  <c r="AZ19" i="22"/>
  <c r="BA18" i="22"/>
  <c r="AY17" i="22"/>
  <c r="AY16" i="22"/>
  <c r="AY15" i="22"/>
  <c r="AW13" i="22"/>
  <c r="AW12" i="22"/>
  <c r="AW11" i="22"/>
  <c r="AU10" i="22"/>
  <c r="AU9" i="22"/>
  <c r="AU8" i="22"/>
  <c r="BE4" i="22"/>
  <c r="BN48" i="22"/>
  <c r="BK47" i="22"/>
  <c r="BJ46" i="22"/>
  <c r="BF45" i="22"/>
  <c r="BN43" i="22"/>
  <c r="BK42" i="22"/>
  <c r="BG41" i="22"/>
  <c r="BF40" i="22"/>
  <c r="BL36" i="22"/>
  <c r="BJ35" i="22"/>
  <c r="BG34" i="22"/>
  <c r="BM30" i="22"/>
  <c r="BL28" i="22"/>
  <c r="BF27" i="22"/>
  <c r="BJ25" i="22"/>
  <c r="BN23" i="22"/>
  <c r="BH22" i="22"/>
  <c r="BL19" i="22"/>
  <c r="BF18" i="22"/>
  <c r="BJ16" i="22"/>
  <c r="BN13" i="22"/>
  <c r="BH12" i="22"/>
  <c r="BE10" i="22"/>
  <c r="BL5" i="22"/>
  <c r="AV48" i="28"/>
  <c r="AT45" i="28"/>
  <c r="BB41" i="28"/>
  <c r="AZ36" i="28"/>
  <c r="AX15" i="28"/>
  <c r="BM26" i="28"/>
  <c r="AY4" i="22"/>
  <c r="BC4" i="22"/>
  <c r="AV48" i="22"/>
  <c r="AX47" i="22"/>
  <c r="AZ46" i="22"/>
  <c r="BB45" i="22"/>
  <c r="AT45" i="22"/>
  <c r="AV44" i="22"/>
  <c r="AX43" i="22"/>
  <c r="AZ42" i="22"/>
  <c r="BB41" i="22"/>
  <c r="AT41" i="22"/>
  <c r="AV40" i="22"/>
  <c r="AX39" i="22"/>
  <c r="AZ36" i="22"/>
  <c r="BB35" i="22"/>
  <c r="AT35" i="22"/>
  <c r="AV34" i="22"/>
  <c r="AX33" i="22"/>
  <c r="AZ30" i="22"/>
  <c r="BB28" i="22"/>
  <c r="AT28" i="22"/>
  <c r="AV27" i="22"/>
  <c r="AX26" i="22"/>
  <c r="AZ25" i="22"/>
  <c r="BB24" i="22"/>
  <c r="AT24" i="22"/>
  <c r="AV23" i="22"/>
  <c r="AW22" i="22"/>
  <c r="AX20" i="22"/>
  <c r="AY19" i="22"/>
  <c r="AX18" i="22"/>
  <c r="AX17" i="22"/>
  <c r="AX16" i="22"/>
  <c r="AV15" i="22"/>
  <c r="AV13" i="22"/>
  <c r="AV12" i="22"/>
  <c r="AT11" i="22"/>
  <c r="AT10" i="22"/>
  <c r="AT9" i="22"/>
  <c r="BB5" i="22"/>
  <c r="BI4" i="22"/>
  <c r="BM48" i="22"/>
  <c r="BJ47" i="22"/>
  <c r="BH46" i="22"/>
  <c r="BE45" i="22"/>
  <c r="BK43" i="22"/>
  <c r="BJ42" i="22"/>
  <c r="BF41" i="22"/>
  <c r="BN39" i="22"/>
  <c r="BK36" i="22"/>
  <c r="BG35" i="22"/>
  <c r="BF34" i="22"/>
  <c r="BL30" i="22"/>
  <c r="BG28" i="22"/>
  <c r="BK26" i="22"/>
  <c r="BE25" i="22"/>
  <c r="BI23" i="22"/>
  <c r="BM20" i="22"/>
  <c r="BG19" i="22"/>
  <c r="BK17" i="22"/>
  <c r="BE16" i="22"/>
  <c r="BI13" i="22"/>
  <c r="BL11" i="22"/>
  <c r="BN9" i="22"/>
  <c r="BK5" i="22"/>
  <c r="AZ47" i="28"/>
  <c r="AX44" i="28"/>
  <c r="AV41" i="28"/>
  <c r="AT36" i="28"/>
  <c r="AZ9" i="28"/>
  <c r="BE22" i="28"/>
  <c r="AX4" i="22"/>
  <c r="BC48" i="22"/>
  <c r="AU48" i="22"/>
  <c r="AW47" i="22"/>
  <c r="AY46" i="22"/>
  <c r="BA45" i="22"/>
  <c r="BC44" i="22"/>
  <c r="AU44" i="22"/>
  <c r="AW43" i="22"/>
  <c r="AY42" i="22"/>
  <c r="BA41" i="22"/>
  <c r="BC40" i="22"/>
  <c r="AU40" i="22"/>
  <c r="AW39" i="22"/>
  <c r="AY36" i="22"/>
  <c r="BA35" i="22"/>
  <c r="BC34" i="22"/>
  <c r="AU34" i="22"/>
  <c r="AW33" i="22"/>
  <c r="AY30" i="22"/>
  <c r="BA28" i="22"/>
  <c r="BC27" i="22"/>
  <c r="AU27" i="22"/>
  <c r="AW26" i="22"/>
  <c r="AY25" i="22"/>
  <c r="BA24" i="22"/>
  <c r="BC23" i="22"/>
  <c r="AU23" i="22"/>
  <c r="AV22" i="22"/>
  <c r="AW20" i="22"/>
  <c r="AX19" i="22"/>
  <c r="AW18" i="22"/>
  <c r="AW17" i="22"/>
  <c r="AW16" i="22"/>
  <c r="AU15" i="22"/>
  <c r="AU13" i="22"/>
  <c r="AU12" i="22"/>
  <c r="BC10" i="22"/>
  <c r="BC9" i="22"/>
  <c r="BC8" i="22"/>
  <c r="BA5" i="22"/>
  <c r="BH4" i="22"/>
  <c r="BL48" i="22"/>
  <c r="BI47" i="22"/>
  <c r="BE46" i="22"/>
  <c r="BN44" i="22"/>
  <c r="BJ43" i="22"/>
  <c r="BH42" i="22"/>
  <c r="BE41" i="22"/>
  <c r="BK39" i="22"/>
  <c r="BJ36" i="22"/>
  <c r="BF35" i="22"/>
  <c r="BN33" i="22"/>
  <c r="BK30" i="22"/>
  <c r="BF28" i="22"/>
  <c r="BJ26" i="22"/>
  <c r="BN24" i="22"/>
  <c r="BH23" i="22"/>
  <c r="BL20" i="22"/>
  <c r="BF19" i="22"/>
  <c r="BJ17" i="22"/>
  <c r="BN15" i="22"/>
  <c r="BH13" i="22"/>
  <c r="BK11" i="22"/>
  <c r="BH9" i="22"/>
  <c r="BJ5" i="22"/>
  <c r="AX47" i="28"/>
  <c r="AV44" i="28"/>
  <c r="AT41" i="28"/>
  <c r="BB35" i="28"/>
  <c r="AT8" i="28"/>
  <c r="BL32" i="28"/>
  <c r="BC32" i="28"/>
  <c r="AU32" i="28"/>
  <c r="BH7" i="28"/>
  <c r="AY7" i="28"/>
  <c r="BL32" i="22"/>
  <c r="BC32" i="22"/>
  <c r="AU32" i="22"/>
  <c r="BG7" i="22"/>
  <c r="AX7" i="22"/>
  <c r="BH5" i="28"/>
  <c r="BF8" i="28"/>
  <c r="BN8" i="28"/>
  <c r="BL9" i="28"/>
  <c r="BJ10" i="28"/>
  <c r="BH11" i="28"/>
  <c r="BF12" i="28"/>
  <c r="BN12" i="28"/>
  <c r="BL13" i="28"/>
  <c r="BJ15" i="28"/>
  <c r="BH16" i="28"/>
  <c r="BF17" i="28"/>
  <c r="BN17" i="28"/>
  <c r="BL18" i="28"/>
  <c r="BJ19" i="28"/>
  <c r="BH20" i="28"/>
  <c r="BF22" i="28"/>
  <c r="BN22" i="28"/>
  <c r="BL23" i="28"/>
  <c r="BJ24" i="28"/>
  <c r="BH25" i="28"/>
  <c r="BF26" i="28"/>
  <c r="BN26" i="28"/>
  <c r="BL27" i="28"/>
  <c r="BJ28" i="28"/>
  <c r="BH30" i="28"/>
  <c r="BF33" i="28"/>
  <c r="BN33" i="28"/>
  <c r="BL34" i="28"/>
  <c r="BJ35" i="28"/>
  <c r="BH36" i="28"/>
  <c r="BF39" i="28"/>
  <c r="BN39" i="28"/>
  <c r="BL40" i="28"/>
  <c r="BJ41" i="28"/>
  <c r="BH42" i="28"/>
  <c r="BF43" i="28"/>
  <c r="BN43" i="28"/>
  <c r="BL44" i="28"/>
  <c r="BJ45" i="28"/>
  <c r="BH46" i="28"/>
  <c r="BF47" i="28"/>
  <c r="BN47" i="28"/>
  <c r="BL48" i="28"/>
  <c r="BF4" i="28"/>
  <c r="AW5" i="28"/>
  <c r="AU8" i="28"/>
  <c r="BC8" i="28"/>
  <c r="BA9" i="28"/>
  <c r="AY10" i="28"/>
  <c r="AW11" i="28"/>
  <c r="AU12" i="28"/>
  <c r="BC12" i="28"/>
  <c r="BA13" i="28"/>
  <c r="AY15" i="28"/>
  <c r="AW16" i="28"/>
  <c r="AU17" i="28"/>
  <c r="BC17" i="28"/>
  <c r="BA18" i="28"/>
  <c r="AY19" i="28"/>
  <c r="AW20" i="28"/>
  <c r="AU22" i="28"/>
  <c r="BC22" i="28"/>
  <c r="BA23" i="28"/>
  <c r="AY24" i="28"/>
  <c r="AW25" i="28"/>
  <c r="AU26" i="28"/>
  <c r="BC26" i="28"/>
  <c r="BA27" i="28"/>
  <c r="AY28" i="28"/>
  <c r="AW30" i="28"/>
  <c r="AU33" i="28"/>
  <c r="BC33" i="28"/>
  <c r="BK32" i="28"/>
  <c r="BB32" i="28"/>
  <c r="AT32" i="28"/>
  <c r="BG7" i="28"/>
  <c r="AX7" i="28"/>
  <c r="BK32" i="22"/>
  <c r="BB32" i="22"/>
  <c r="AT32" i="22"/>
  <c r="BN7" i="22"/>
  <c r="BF7" i="22"/>
  <c r="AW7" i="22"/>
  <c r="BI5" i="28"/>
  <c r="BG8" i="28"/>
  <c r="BE9" i="28"/>
  <c r="BM9" i="28"/>
  <c r="BK10" i="28"/>
  <c r="BI11" i="28"/>
  <c r="BG12" i="28"/>
  <c r="BE13" i="28"/>
  <c r="BM13" i="28"/>
  <c r="BK15" i="28"/>
  <c r="BI16" i="28"/>
  <c r="BG17" i="28"/>
  <c r="BE18" i="28"/>
  <c r="BM18" i="28"/>
  <c r="BK19" i="28"/>
  <c r="BI20" i="28"/>
  <c r="BG22" i="28"/>
  <c r="BE23" i="28"/>
  <c r="BM23" i="28"/>
  <c r="BK24" i="28"/>
  <c r="BI25" i="28"/>
  <c r="BG26" i="28"/>
  <c r="BE27" i="28"/>
  <c r="BM27" i="28"/>
  <c r="BK28" i="28"/>
  <c r="BI30" i="28"/>
  <c r="BG33" i="28"/>
  <c r="BE34" i="28"/>
  <c r="BM34" i="28"/>
  <c r="BK35" i="28"/>
  <c r="BI36" i="28"/>
  <c r="BG39" i="28"/>
  <c r="BE40" i="28"/>
  <c r="BM40" i="28"/>
  <c r="BK41" i="28"/>
  <c r="BI42" i="28"/>
  <c r="BG43" i="28"/>
  <c r="BE44" i="28"/>
  <c r="BM44" i="28"/>
  <c r="BK45" i="28"/>
  <c r="BI46" i="28"/>
  <c r="BG47" i="28"/>
  <c r="BE48" i="28"/>
  <c r="BM48" i="28"/>
  <c r="BG4" i="28"/>
  <c r="AX5" i="28"/>
  <c r="AV8" i="28"/>
  <c r="AT9" i="28"/>
  <c r="BB9" i="28"/>
  <c r="AZ10" i="28"/>
  <c r="AX11" i="28"/>
  <c r="AV12" i="28"/>
  <c r="AT13" i="28"/>
  <c r="BB13" i="28"/>
  <c r="AZ15" i="28"/>
  <c r="AX16" i="28"/>
  <c r="AV17" i="28"/>
  <c r="AT18" i="28"/>
  <c r="BB18" i="28"/>
  <c r="AZ19" i="28"/>
  <c r="AX20" i="28"/>
  <c r="AV22" i="28"/>
  <c r="AT23" i="28"/>
  <c r="BB23" i="28"/>
  <c r="AZ24" i="28"/>
  <c r="AX25" i="28"/>
  <c r="AV26" i="28"/>
  <c r="AT27" i="28"/>
  <c r="BB27" i="28"/>
  <c r="AZ28" i="28"/>
  <c r="AX30" i="28"/>
  <c r="AV33" i="28"/>
  <c r="AT34" i="28"/>
  <c r="BB34" i="28"/>
  <c r="BJ32" i="28"/>
  <c r="BA32" i="28"/>
  <c r="BN7" i="28"/>
  <c r="BF7" i="28"/>
  <c r="AW7" i="28"/>
  <c r="BJ32" i="22"/>
  <c r="BA32" i="22"/>
  <c r="BM7" i="22"/>
  <c r="BE7" i="22"/>
  <c r="AV7" i="22"/>
  <c r="BJ5" i="28"/>
  <c r="BH8" i="28"/>
  <c r="BF9" i="28"/>
  <c r="BN9" i="28"/>
  <c r="BL10" i="28"/>
  <c r="BJ11" i="28"/>
  <c r="BH12" i="28"/>
  <c r="BF13" i="28"/>
  <c r="BN13" i="28"/>
  <c r="BL15" i="28"/>
  <c r="BJ16" i="28"/>
  <c r="BH17" i="28"/>
  <c r="BF18" i="28"/>
  <c r="BN18" i="28"/>
  <c r="BL19" i="28"/>
  <c r="BJ20" i="28"/>
  <c r="BH22" i="28"/>
  <c r="BF23" i="28"/>
  <c r="BN23" i="28"/>
  <c r="BL24" i="28"/>
  <c r="BJ25" i="28"/>
  <c r="BH26" i="28"/>
  <c r="BF27" i="28"/>
  <c r="BN27" i="28"/>
  <c r="BL28" i="28"/>
  <c r="BJ30" i="28"/>
  <c r="BH33" i="28"/>
  <c r="BF34" i="28"/>
  <c r="BN34" i="28"/>
  <c r="BL35" i="28"/>
  <c r="BJ36" i="28"/>
  <c r="BH39" i="28"/>
  <c r="BF40" i="28"/>
  <c r="BN40" i="28"/>
  <c r="BL41" i="28"/>
  <c r="BJ42" i="28"/>
  <c r="BH43" i="28"/>
  <c r="BF44" i="28"/>
  <c r="BN44" i="28"/>
  <c r="BL45" i="28"/>
  <c r="BJ46" i="28"/>
  <c r="BH47" i="28"/>
  <c r="BF48" i="28"/>
  <c r="BN48" i="28"/>
  <c r="BH4" i="28"/>
  <c r="AY5" i="28"/>
  <c r="AW8" i="28"/>
  <c r="AU9" i="28"/>
  <c r="BC9" i="28"/>
  <c r="BA10" i="28"/>
  <c r="AY11" i="28"/>
  <c r="AW12" i="28"/>
  <c r="AU13" i="28"/>
  <c r="BC13" i="28"/>
  <c r="BA15" i="28"/>
  <c r="AY16" i="28"/>
  <c r="AW17" i="28"/>
  <c r="AU18" i="28"/>
  <c r="BC18" i="28"/>
  <c r="BA19" i="28"/>
  <c r="AY20" i="28"/>
  <c r="AW22" i="28"/>
  <c r="AU23" i="28"/>
  <c r="BC23" i="28"/>
  <c r="BA24" i="28"/>
  <c r="AY25" i="28"/>
  <c r="AW26" i="28"/>
  <c r="AU27" i="28"/>
  <c r="BC27" i="28"/>
  <c r="BA28" i="28"/>
  <c r="AY30" i="28"/>
  <c r="AW33" i="28"/>
  <c r="AU34" i="28"/>
  <c r="BC34" i="28"/>
  <c r="BA35" i="28"/>
  <c r="BI32" i="28"/>
  <c r="AZ32" i="28"/>
  <c r="BM7" i="28"/>
  <c r="BE7" i="28"/>
  <c r="AV7" i="28"/>
  <c r="BI32" i="22"/>
  <c r="AZ32" i="22"/>
  <c r="BL7" i="22"/>
  <c r="BC7" i="22"/>
  <c r="AU7" i="22"/>
  <c r="BK5" i="28"/>
  <c r="BI8" i="28"/>
  <c r="BG9" i="28"/>
  <c r="BE10" i="28"/>
  <c r="BM10" i="28"/>
  <c r="BK11" i="28"/>
  <c r="BI12" i="28"/>
  <c r="BG13" i="28"/>
  <c r="BE15" i="28"/>
  <c r="BM15" i="28"/>
  <c r="BK16" i="28"/>
  <c r="BI17" i="28"/>
  <c r="BG18" i="28"/>
  <c r="BE19" i="28"/>
  <c r="BM19" i="28"/>
  <c r="BK20" i="28"/>
  <c r="BI22" i="28"/>
  <c r="BG23" i="28"/>
  <c r="BE24" i="28"/>
  <c r="BM24" i="28"/>
  <c r="BK25" i="28"/>
  <c r="BI26" i="28"/>
  <c r="BG27" i="28"/>
  <c r="BE28" i="28"/>
  <c r="BM28" i="28"/>
  <c r="BK30" i="28"/>
  <c r="BI33" i="28"/>
  <c r="BG34" i="28"/>
  <c r="BE35" i="28"/>
  <c r="BM35" i="28"/>
  <c r="BK36" i="28"/>
  <c r="BI39" i="28"/>
  <c r="BG40" i="28"/>
  <c r="BE41" i="28"/>
  <c r="BM41" i="28"/>
  <c r="BK42" i="28"/>
  <c r="BI43" i="28"/>
  <c r="BG44" i="28"/>
  <c r="BE45" i="28"/>
  <c r="BM45" i="28"/>
  <c r="BK46" i="28"/>
  <c r="BI47" i="28"/>
  <c r="BG48" i="28"/>
  <c r="BN4" i="28"/>
  <c r="BI4" i="28"/>
  <c r="AZ5" i="28"/>
  <c r="AX8" i="28"/>
  <c r="AV9" i="28"/>
  <c r="AT10" i="28"/>
  <c r="BB10" i="28"/>
  <c r="AZ11" i="28"/>
  <c r="AX12" i="28"/>
  <c r="AV13" i="28"/>
  <c r="AT15" i="28"/>
  <c r="BB15" i="28"/>
  <c r="AZ16" i="28"/>
  <c r="AX17" i="28"/>
  <c r="AV18" i="28"/>
  <c r="AT19" i="28"/>
  <c r="BB19" i="28"/>
  <c r="AZ20" i="28"/>
  <c r="AX22" i="28"/>
  <c r="AV23" i="28"/>
  <c r="AT24" i="28"/>
  <c r="BB24" i="28"/>
  <c r="AZ25" i="28"/>
  <c r="AX26" i="28"/>
  <c r="AV27" i="28"/>
  <c r="AT28" i="28"/>
  <c r="BB28" i="28"/>
  <c r="AZ30" i="28"/>
  <c r="AX33" i="28"/>
  <c r="AV34" i="28"/>
  <c r="AT35" i="28"/>
  <c r="BH32" i="28"/>
  <c r="AY32" i="28"/>
  <c r="BL7" i="28"/>
  <c r="BC7" i="28"/>
  <c r="AU7" i="28"/>
  <c r="BH32" i="22"/>
  <c r="AY32" i="22"/>
  <c r="BK7" i="22"/>
  <c r="BB7" i="22"/>
  <c r="AT7" i="22"/>
  <c r="BL5" i="28"/>
  <c r="BJ8" i="28"/>
  <c r="BH9" i="28"/>
  <c r="BF10" i="28"/>
  <c r="BN10" i="28"/>
  <c r="BL11" i="28"/>
  <c r="BJ12" i="28"/>
  <c r="BH13" i="28"/>
  <c r="BF15" i="28"/>
  <c r="BN15" i="28"/>
  <c r="BL16" i="28"/>
  <c r="BJ17" i="28"/>
  <c r="BH18" i="28"/>
  <c r="BF19" i="28"/>
  <c r="BN19" i="28"/>
  <c r="BL20" i="28"/>
  <c r="BJ22" i="28"/>
  <c r="BH23" i="28"/>
  <c r="BF24" i="28"/>
  <c r="BN24" i="28"/>
  <c r="BL25" i="28"/>
  <c r="BJ26" i="28"/>
  <c r="BH27" i="28"/>
  <c r="BF28" i="28"/>
  <c r="BN28" i="28"/>
  <c r="BL30" i="28"/>
  <c r="BJ33" i="28"/>
  <c r="BH34" i="28"/>
  <c r="BF35" i="28"/>
  <c r="BN35" i="28"/>
  <c r="BL36" i="28"/>
  <c r="BJ39" i="28"/>
  <c r="BH40" i="28"/>
  <c r="BF41" i="28"/>
  <c r="BN41" i="28"/>
  <c r="BL42" i="28"/>
  <c r="BJ43" i="28"/>
  <c r="BH44" i="28"/>
  <c r="BF45" i="28"/>
  <c r="BN45" i="28"/>
  <c r="BL46" i="28"/>
  <c r="BJ47" i="28"/>
  <c r="BH48" i="28"/>
  <c r="BM4" i="28"/>
  <c r="BE4" i="28"/>
  <c r="BA5" i="28"/>
  <c r="AY8" i="28"/>
  <c r="AW9" i="28"/>
  <c r="AU10" i="28"/>
  <c r="BC10" i="28"/>
  <c r="BA11" i="28"/>
  <c r="AY12" i="28"/>
  <c r="AW13" i="28"/>
  <c r="AU15" i="28"/>
  <c r="BC15" i="28"/>
  <c r="BA16" i="28"/>
  <c r="AY17" i="28"/>
  <c r="AW18" i="28"/>
  <c r="AU19" i="28"/>
  <c r="BC19" i="28"/>
  <c r="BA20" i="28"/>
  <c r="AY22" i="28"/>
  <c r="AW23" i="28"/>
  <c r="AU24" i="28"/>
  <c r="BC24" i="28"/>
  <c r="BA25" i="28"/>
  <c r="AY26" i="28"/>
  <c r="AW27" i="28"/>
  <c r="AU28" i="28"/>
  <c r="BC28" i="28"/>
  <c r="BA30" i="28"/>
  <c r="AY33" i="28"/>
  <c r="AW34" i="28"/>
  <c r="AU35" i="28"/>
  <c r="BG32" i="28"/>
  <c r="AX32" i="28"/>
  <c r="BK7" i="28"/>
  <c r="BB7" i="28"/>
  <c r="AT7" i="28"/>
  <c r="BG32" i="22"/>
  <c r="AX32" i="22"/>
  <c r="BJ7" i="22"/>
  <c r="BA7" i="22"/>
  <c r="BE5" i="28"/>
  <c r="BM5" i="28"/>
  <c r="BK8" i="28"/>
  <c r="BI9" i="28"/>
  <c r="BG10" i="28"/>
  <c r="BE11" i="28"/>
  <c r="BM11" i="28"/>
  <c r="BK12" i="28"/>
  <c r="BI13" i="28"/>
  <c r="BG15" i="28"/>
  <c r="BE16" i="28"/>
  <c r="BM16" i="28"/>
  <c r="BK17" i="28"/>
  <c r="BI18" i="28"/>
  <c r="BG19" i="28"/>
  <c r="BE20" i="28"/>
  <c r="BM20" i="28"/>
  <c r="BK22" i="28"/>
  <c r="BI23" i="28"/>
  <c r="BG24" i="28"/>
  <c r="BE25" i="28"/>
  <c r="BM25" i="28"/>
  <c r="BK26" i="28"/>
  <c r="BI27" i="28"/>
  <c r="BG28" i="28"/>
  <c r="BE30" i="28"/>
  <c r="BM30" i="28"/>
  <c r="BK33" i="28"/>
  <c r="BI34" i="28"/>
  <c r="BG35" i="28"/>
  <c r="BE36" i="28"/>
  <c r="BM36" i="28"/>
  <c r="BK39" i="28"/>
  <c r="BI40" i="28"/>
  <c r="BG41" i="28"/>
  <c r="BE42" i="28"/>
  <c r="BM42" i="28"/>
  <c r="BK43" i="28"/>
  <c r="BI44" i="28"/>
  <c r="BG45" i="28"/>
  <c r="BE46" i="28"/>
  <c r="BM46" i="28"/>
  <c r="BK47" i="28"/>
  <c r="BI48" i="28"/>
  <c r="BL4" i="28"/>
  <c r="AT5" i="28"/>
  <c r="BB5" i="28"/>
  <c r="AZ8" i="28"/>
  <c r="AX9" i="28"/>
  <c r="AV10" i="28"/>
  <c r="AT11" i="28"/>
  <c r="BB11" i="28"/>
  <c r="AZ12" i="28"/>
  <c r="AX13" i="28"/>
  <c r="AV15" i="28"/>
  <c r="AT16" i="28"/>
  <c r="BB16" i="28"/>
  <c r="AZ17" i="28"/>
  <c r="AX18" i="28"/>
  <c r="AV19" i="28"/>
  <c r="AT20" i="28"/>
  <c r="BB20" i="28"/>
  <c r="AZ22" i="28"/>
  <c r="AX23" i="28"/>
  <c r="AV24" i="28"/>
  <c r="AT25" i="28"/>
  <c r="BB25" i="28"/>
  <c r="AZ26" i="28"/>
  <c r="AX27" i="28"/>
  <c r="AV28" i="28"/>
  <c r="AT30" i="28"/>
  <c r="BB30" i="28"/>
  <c r="AZ33" i="28"/>
  <c r="AX34" i="28"/>
  <c r="AV35" i="28"/>
  <c r="BN32" i="28"/>
  <c r="BF32" i="28"/>
  <c r="AW32" i="28"/>
  <c r="BJ7" i="28"/>
  <c r="BA7" i="28"/>
  <c r="BN32" i="22"/>
  <c r="BF32" i="22"/>
  <c r="AW32" i="22"/>
  <c r="BI7" i="22"/>
  <c r="AZ7" i="22"/>
  <c r="BF5" i="28"/>
  <c r="BN5" i="28"/>
  <c r="BL8" i="28"/>
  <c r="BJ9" i="28"/>
  <c r="BH10" i="28"/>
  <c r="BF11" i="28"/>
  <c r="BN11" i="28"/>
  <c r="BL12" i="28"/>
  <c r="BJ13" i="28"/>
  <c r="BH15" i="28"/>
  <c r="BF16" i="28"/>
  <c r="BN16" i="28"/>
  <c r="BL17" i="28"/>
  <c r="BJ18" i="28"/>
  <c r="BH19" i="28"/>
  <c r="BF20" i="28"/>
  <c r="BN20" i="28"/>
  <c r="BL22" i="28"/>
  <c r="BJ23" i="28"/>
  <c r="BH24" i="28"/>
  <c r="BF25" i="28"/>
  <c r="BN25" i="28"/>
  <c r="BL26" i="28"/>
  <c r="BJ27" i="28"/>
  <c r="BH28" i="28"/>
  <c r="BF30" i="28"/>
  <c r="BN30" i="28"/>
  <c r="BL33" i="28"/>
  <c r="BJ34" i="28"/>
  <c r="BH35" i="28"/>
  <c r="BF36" i="28"/>
  <c r="BN36" i="28"/>
  <c r="BL39" i="28"/>
  <c r="BJ40" i="28"/>
  <c r="BH41" i="28"/>
  <c r="BF42" i="28"/>
  <c r="BN42" i="28"/>
  <c r="BL43" i="28"/>
  <c r="BJ44" i="28"/>
  <c r="BH45" i="28"/>
  <c r="BF46" i="28"/>
  <c r="BN46" i="28"/>
  <c r="BL47" i="28"/>
  <c r="BJ48" i="28"/>
  <c r="BK4" i="28"/>
  <c r="AU5" i="28"/>
  <c r="BC5" i="28"/>
  <c r="BA8" i="28"/>
  <c r="AY9" i="28"/>
  <c r="AW10" i="28"/>
  <c r="AU11" i="28"/>
  <c r="BC11" i="28"/>
  <c r="BA12" i="28"/>
  <c r="AY13" i="28"/>
  <c r="AW15" i="28"/>
  <c r="AU16" i="28"/>
  <c r="BC16" i="28"/>
  <c r="BA17" i="28"/>
  <c r="AY18" i="28"/>
  <c r="AW19" i="28"/>
  <c r="AU20" i="28"/>
  <c r="BC20" i="28"/>
  <c r="BA22" i="28"/>
  <c r="AY23" i="28"/>
  <c r="AW24" i="28"/>
  <c r="AU25" i="28"/>
  <c r="BC25" i="28"/>
  <c r="BA26" i="28"/>
  <c r="AY27" i="28"/>
  <c r="AW28" i="28"/>
  <c r="AU30" i="28"/>
  <c r="BC30" i="28"/>
  <c r="BA33" i="28"/>
  <c r="AY34" i="28"/>
  <c r="AW35" i="28"/>
  <c r="AV32" i="28"/>
  <c r="BE8" i="28"/>
  <c r="BI15" i="28"/>
  <c r="BM22" i="28"/>
  <c r="BG30" i="28"/>
  <c r="BK40" i="28"/>
  <c r="BE47" i="28"/>
  <c r="AX10" i="28"/>
  <c r="BB17" i="28"/>
  <c r="AV25" i="28"/>
  <c r="AZ34" i="28"/>
  <c r="AU36" i="28"/>
  <c r="BC36" i="28"/>
  <c r="BA39" i="28"/>
  <c r="AY40" i="28"/>
  <c r="AW41" i="28"/>
  <c r="AU42" i="28"/>
  <c r="BC42" i="28"/>
  <c r="BA43" i="28"/>
  <c r="AY44" i="28"/>
  <c r="AW45" i="28"/>
  <c r="AU46" i="28"/>
  <c r="BC46" i="28"/>
  <c r="BA47" i="28"/>
  <c r="AY48" i="28"/>
  <c r="AZ4" i="28"/>
  <c r="BE5" i="22"/>
  <c r="BM5" i="22"/>
  <c r="BK8" i="22"/>
  <c r="BI9" i="22"/>
  <c r="BG10" i="22"/>
  <c r="BE11" i="22"/>
  <c r="BM11" i="22"/>
  <c r="BI7" i="28"/>
  <c r="BM8" i="28"/>
  <c r="BG16" i="28"/>
  <c r="BK23" i="28"/>
  <c r="BE33" i="28"/>
  <c r="BI41" i="28"/>
  <c r="BM47" i="28"/>
  <c r="AV11" i="28"/>
  <c r="AZ18" i="28"/>
  <c r="AT26" i="28"/>
  <c r="BA34" i="28"/>
  <c r="AV36" i="28"/>
  <c r="AT39" i="28"/>
  <c r="BB39" i="28"/>
  <c r="AZ40" i="28"/>
  <c r="AX41" i="28"/>
  <c r="AV42" i="28"/>
  <c r="AT43" i="28"/>
  <c r="BB43" i="28"/>
  <c r="AZ44" i="28"/>
  <c r="AX45" i="28"/>
  <c r="AV46" i="28"/>
  <c r="AT47" i="28"/>
  <c r="BB47" i="28"/>
  <c r="AZ48" i="28"/>
  <c r="AY4" i="28"/>
  <c r="BF5" i="22"/>
  <c r="BN5" i="22"/>
  <c r="BL8" i="22"/>
  <c r="BJ9" i="22"/>
  <c r="BH10" i="22"/>
  <c r="BF11" i="22"/>
  <c r="BN11" i="22"/>
  <c r="BL12" i="22"/>
  <c r="BJ13" i="22"/>
  <c r="BH15" i="22"/>
  <c r="BF16" i="22"/>
  <c r="BN16" i="22"/>
  <c r="BL17" i="22"/>
  <c r="BJ18" i="22"/>
  <c r="BH19" i="22"/>
  <c r="BF20" i="22"/>
  <c r="BN20" i="22"/>
  <c r="BL22" i="22"/>
  <c r="BJ23" i="22"/>
  <c r="BH24" i="22"/>
  <c r="BF25" i="22"/>
  <c r="BN25" i="22"/>
  <c r="BL26" i="22"/>
  <c r="BJ27" i="22"/>
  <c r="BH28" i="22"/>
  <c r="BF30" i="22"/>
  <c r="BN30" i="22"/>
  <c r="BL33" i="22"/>
  <c r="BJ34" i="22"/>
  <c r="BH35" i="22"/>
  <c r="BF36" i="22"/>
  <c r="BN36" i="22"/>
  <c r="BL39" i="22"/>
  <c r="BJ40" i="22"/>
  <c r="BH41" i="22"/>
  <c r="BF42" i="22"/>
  <c r="BN42" i="22"/>
  <c r="BL43" i="22"/>
  <c r="BJ44" i="22"/>
  <c r="BH45" i="22"/>
  <c r="BF46" i="22"/>
  <c r="BN46" i="22"/>
  <c r="BL47" i="22"/>
  <c r="BJ48" i="22"/>
  <c r="BK4" i="22"/>
  <c r="AU5" i="22"/>
  <c r="BC5" i="22"/>
  <c r="BA8" i="22"/>
  <c r="AY9" i="22"/>
  <c r="AW10" i="22"/>
  <c r="AU11" i="22"/>
  <c r="BC11" i="22"/>
  <c r="BA12" i="22"/>
  <c r="AY13" i="22"/>
  <c r="AW15" i="22"/>
  <c r="AU16" i="22"/>
  <c r="BC16" i="22"/>
  <c r="BA17" i="22"/>
  <c r="AY18" i="22"/>
  <c r="AW19" i="22"/>
  <c r="AU20" i="22"/>
  <c r="BC20" i="22"/>
  <c r="BA22" i="22"/>
  <c r="AZ7" i="28"/>
  <c r="BK9" i="28"/>
  <c r="BE17" i="28"/>
  <c r="BI24" i="28"/>
  <c r="BM33" i="28"/>
  <c r="BG42" i="28"/>
  <c r="BK48" i="28"/>
  <c r="AT12" i="28"/>
  <c r="AX19" i="28"/>
  <c r="BB26" i="28"/>
  <c r="AX35" i="28"/>
  <c r="AW36" i="28"/>
  <c r="AU39" i="28"/>
  <c r="BC39" i="28"/>
  <c r="BA40" i="28"/>
  <c r="AY41" i="28"/>
  <c r="AW42" i="28"/>
  <c r="AU43" i="28"/>
  <c r="BC43" i="28"/>
  <c r="BA44" i="28"/>
  <c r="AY45" i="28"/>
  <c r="AW46" i="28"/>
  <c r="AU47" i="28"/>
  <c r="BC47" i="28"/>
  <c r="BA48" i="28"/>
  <c r="AU4" i="28"/>
  <c r="BG5" i="22"/>
  <c r="BE8" i="22"/>
  <c r="BM8" i="22"/>
  <c r="BK9" i="22"/>
  <c r="BI10" i="22"/>
  <c r="BG11" i="22"/>
  <c r="BE12" i="22"/>
  <c r="BM12" i="22"/>
  <c r="BK13" i="22"/>
  <c r="BI15" i="22"/>
  <c r="BG16" i="22"/>
  <c r="BE17" i="22"/>
  <c r="BM17" i="22"/>
  <c r="BK18" i="22"/>
  <c r="BI19" i="22"/>
  <c r="BG20" i="22"/>
  <c r="BE22" i="22"/>
  <c r="BM22" i="22"/>
  <c r="BK23" i="22"/>
  <c r="BI24" i="22"/>
  <c r="BG25" i="22"/>
  <c r="BE26" i="22"/>
  <c r="BM26" i="22"/>
  <c r="BK27" i="22"/>
  <c r="BI28" i="22"/>
  <c r="BG30" i="22"/>
  <c r="BE33" i="22"/>
  <c r="BM33" i="22"/>
  <c r="BK34" i="22"/>
  <c r="BI35" i="22"/>
  <c r="BG36" i="22"/>
  <c r="BE39" i="22"/>
  <c r="BM39" i="22"/>
  <c r="BK40" i="22"/>
  <c r="BI41" i="22"/>
  <c r="BG42" i="22"/>
  <c r="BE43" i="22"/>
  <c r="BM43" i="22"/>
  <c r="BK44" i="22"/>
  <c r="BI45" i="22"/>
  <c r="BG46" i="22"/>
  <c r="BE47" i="22"/>
  <c r="BM47" i="22"/>
  <c r="BK48" i="22"/>
  <c r="BJ4" i="22"/>
  <c r="AV5" i="22"/>
  <c r="AT8" i="22"/>
  <c r="BB8" i="22"/>
  <c r="AZ9" i="22"/>
  <c r="AX10" i="22"/>
  <c r="AV11" i="22"/>
  <c r="AT12" i="22"/>
  <c r="BB12" i="22"/>
  <c r="AZ13" i="22"/>
  <c r="AX15" i="22"/>
  <c r="AV16" i="22"/>
  <c r="AT17" i="22"/>
  <c r="BB17" i="22"/>
  <c r="AZ18" i="22"/>
  <c r="BM32" i="22"/>
  <c r="BI10" i="28"/>
  <c r="BM17" i="28"/>
  <c r="BG25" i="28"/>
  <c r="BK34" i="28"/>
  <c r="BE43" i="28"/>
  <c r="BJ4" i="28"/>
  <c r="BB12" i="28"/>
  <c r="AV20" i="28"/>
  <c r="AZ27" i="28"/>
  <c r="AY35" i="28"/>
  <c r="AX36" i="28"/>
  <c r="AV39" i="28"/>
  <c r="AT40" i="28"/>
  <c r="BB40" i="28"/>
  <c r="AZ41" i="28"/>
  <c r="AX42" i="28"/>
  <c r="AV43" i="28"/>
  <c r="AT44" i="28"/>
  <c r="BB44" i="28"/>
  <c r="AZ45" i="28"/>
  <c r="AX46" i="28"/>
  <c r="AV47" i="28"/>
  <c r="AT48" i="28"/>
  <c r="BB48" i="28"/>
  <c r="AV4" i="28"/>
  <c r="BH5" i="22"/>
  <c r="BF8" i="22"/>
  <c r="BN8" i="22"/>
  <c r="BL9" i="22"/>
  <c r="BJ10" i="22"/>
  <c r="BH11" i="22"/>
  <c r="BF12" i="22"/>
  <c r="BN12" i="22"/>
  <c r="BL13" i="22"/>
  <c r="BJ15" i="22"/>
  <c r="BH16" i="22"/>
  <c r="BF17" i="22"/>
  <c r="BN17" i="22"/>
  <c r="BL18" i="22"/>
  <c r="BJ19" i="22"/>
  <c r="BH20" i="22"/>
  <c r="BF22" i="22"/>
  <c r="BN22" i="22"/>
  <c r="BL23" i="22"/>
  <c r="BJ24" i="22"/>
  <c r="BH25" i="22"/>
  <c r="BF26" i="22"/>
  <c r="BN26" i="22"/>
  <c r="BL27" i="22"/>
  <c r="BJ28" i="22"/>
  <c r="BE32" i="22"/>
  <c r="BG11" i="28"/>
  <c r="BK18" i="28"/>
  <c r="BE26" i="28"/>
  <c r="BI35" i="28"/>
  <c r="BM43" i="28"/>
  <c r="AV5" i="28"/>
  <c r="AZ13" i="28"/>
  <c r="AT22" i="28"/>
  <c r="AX28" i="28"/>
  <c r="AZ35" i="28"/>
  <c r="AY36" i="28"/>
  <c r="AW39" i="28"/>
  <c r="AU40" i="28"/>
  <c r="BC40" i="28"/>
  <c r="BA41" i="28"/>
  <c r="AY42" i="28"/>
  <c r="AW43" i="28"/>
  <c r="AU44" i="28"/>
  <c r="BC44" i="28"/>
  <c r="BA45" i="28"/>
  <c r="AY46" i="28"/>
  <c r="AW47" i="28"/>
  <c r="AU48" i="28"/>
  <c r="BC48" i="28"/>
  <c r="AW4" i="28"/>
  <c r="BI5" i="22"/>
  <c r="BG8" i="22"/>
  <c r="BE9" i="22"/>
  <c r="BM9" i="22"/>
  <c r="BK10" i="22"/>
  <c r="BI11" i="22"/>
  <c r="BG12" i="22"/>
  <c r="BE13" i="22"/>
  <c r="BM13" i="22"/>
  <c r="BK15" i="22"/>
  <c r="BI16" i="22"/>
  <c r="BG17" i="22"/>
  <c r="BE18" i="22"/>
  <c r="BM18" i="22"/>
  <c r="BK19" i="22"/>
  <c r="BI20" i="22"/>
  <c r="BG22" i="22"/>
  <c r="BE23" i="22"/>
  <c r="BM23" i="22"/>
  <c r="BK24" i="22"/>
  <c r="BI25" i="22"/>
  <c r="BG26" i="22"/>
  <c r="BE27" i="22"/>
  <c r="BM27" i="22"/>
  <c r="BK28" i="22"/>
  <c r="BI30" i="22"/>
  <c r="BG33" i="22"/>
  <c r="BE34" i="22"/>
  <c r="BM34" i="22"/>
  <c r="BK35" i="22"/>
  <c r="BI36" i="22"/>
  <c r="BG39" i="22"/>
  <c r="BE40" i="22"/>
  <c r="BM40" i="22"/>
  <c r="BK41" i="22"/>
  <c r="BI42" i="22"/>
  <c r="BG43" i="22"/>
  <c r="BE44" i="22"/>
  <c r="BM44" i="22"/>
  <c r="BK45" i="22"/>
  <c r="BI46" i="22"/>
  <c r="BG47" i="22"/>
  <c r="BE48" i="22"/>
  <c r="BM32" i="28"/>
  <c r="AY7" i="22"/>
  <c r="BM12" i="28"/>
  <c r="BG20" i="28"/>
  <c r="BK27" i="28"/>
  <c r="BE39" i="28"/>
  <c r="BI45" i="28"/>
  <c r="BB8" i="28"/>
  <c r="AV16" i="28"/>
  <c r="AZ23" i="28"/>
  <c r="AT33" i="28"/>
  <c r="BC35" i="28"/>
  <c r="BA36" i="28"/>
  <c r="AY39" i="28"/>
  <c r="AW40" i="28"/>
  <c r="AU41" i="28"/>
  <c r="BC41" i="28"/>
  <c r="BA42" i="28"/>
  <c r="AY43" i="28"/>
  <c r="AW44" i="28"/>
  <c r="AU45" i="28"/>
  <c r="BC45" i="28"/>
  <c r="BA46" i="28"/>
  <c r="AY47" i="28"/>
  <c r="AW48" i="28"/>
  <c r="BB4" i="28"/>
  <c r="AT4" i="28"/>
  <c r="AW4" i="22"/>
  <c r="BB48" i="22"/>
  <c r="AT48" i="22"/>
  <c r="AV47" i="22"/>
  <c r="AX46" i="22"/>
  <c r="AZ45" i="22"/>
  <c r="BB44" i="22"/>
  <c r="AT44" i="22"/>
  <c r="AV43" i="22"/>
  <c r="AX42" i="22"/>
  <c r="AZ41" i="22"/>
  <c r="BB40" i="22"/>
  <c r="AT40" i="22"/>
  <c r="AV39" i="22"/>
  <c r="AX36" i="22"/>
  <c r="AZ35" i="22"/>
  <c r="BB34" i="22"/>
  <c r="AT34" i="22"/>
  <c r="AV33" i="22"/>
  <c r="AX30" i="22"/>
  <c r="AZ28" i="22"/>
  <c r="BB27" i="22"/>
  <c r="AT27" i="22"/>
  <c r="AV26" i="22"/>
  <c r="AX25" i="22"/>
  <c r="AZ24" i="22"/>
  <c r="BB23" i="22"/>
  <c r="AT23" i="22"/>
  <c r="AU22" i="22"/>
  <c r="AV20" i="22"/>
  <c r="AV19" i="22"/>
  <c r="AV18" i="22"/>
  <c r="AV17" i="22"/>
  <c r="AT16" i="22"/>
  <c r="AT15" i="22"/>
  <c r="AT13" i="22"/>
  <c r="BB11" i="22"/>
  <c r="BB10" i="22"/>
  <c r="BB9" i="22"/>
  <c r="AZ8" i="22"/>
  <c r="AZ5" i="22"/>
  <c r="BG4" i="22"/>
  <c r="BI48" i="22"/>
  <c r="BH47" i="22"/>
  <c r="BN45" i="22"/>
  <c r="BL44" i="22"/>
  <c r="BI43" i="22"/>
  <c r="BE42" i="22"/>
  <c r="BN40" i="22"/>
  <c r="BJ39" i="22"/>
  <c r="BH36" i="22"/>
  <c r="BE35" i="22"/>
  <c r="BK33" i="22"/>
  <c r="BJ30" i="22"/>
  <c r="BE28" i="22"/>
  <c r="BI26" i="22"/>
  <c r="BM24" i="22"/>
  <c r="BG23" i="22"/>
  <c r="BK20" i="22"/>
  <c r="BE19" i="22"/>
  <c r="BI17" i="22"/>
  <c r="BM15" i="22"/>
  <c r="BG13" i="22"/>
  <c r="BJ11" i="22"/>
  <c r="BG9" i="22"/>
  <c r="BB46" i="28"/>
  <c r="AZ43" i="28"/>
  <c r="AX40" i="28"/>
  <c r="BB33" i="28"/>
  <c r="BG46" i="28"/>
  <c r="BK13" i="28"/>
  <c r="AV4" i="22"/>
  <c r="BA48" i="22"/>
  <c r="BC47" i="22"/>
  <c r="AU47" i="22"/>
  <c r="AW46" i="22"/>
  <c r="AY45" i="22"/>
  <c r="BA44" i="22"/>
  <c r="BC43" i="22"/>
  <c r="AU43" i="22"/>
  <c r="AW42" i="22"/>
  <c r="AY41" i="22"/>
  <c r="BA40" i="22"/>
  <c r="BC39" i="22"/>
  <c r="AU39" i="22"/>
  <c r="AW36" i="22"/>
  <c r="AY35" i="22"/>
  <c r="BA34" i="22"/>
  <c r="BC33" i="22"/>
  <c r="AU33" i="22"/>
  <c r="AW30" i="22"/>
  <c r="AY28" i="22"/>
  <c r="BA27" i="22"/>
  <c r="BC26" i="22"/>
  <c r="AU26" i="22"/>
  <c r="AW25" i="22"/>
  <c r="AY24" i="22"/>
  <c r="BA23" i="22"/>
  <c r="BC22" i="22"/>
  <c r="AT22" i="22"/>
  <c r="AT20" i="22"/>
  <c r="AU19" i="22"/>
  <c r="AU18" i="22"/>
  <c r="AU17" i="22"/>
  <c r="BC15" i="22"/>
  <c r="BC13" i="22"/>
  <c r="BC12" i="22"/>
  <c r="BA11" i="22"/>
  <c r="BA10" i="22"/>
  <c r="BA9" i="22"/>
  <c r="AY8" i="22"/>
  <c r="AY5" i="22"/>
  <c r="BF4" i="22"/>
  <c r="BH48" i="22"/>
  <c r="BF47" i="22"/>
  <c r="BM45" i="22"/>
  <c r="BI44" i="22"/>
  <c r="BH43" i="22"/>
  <c r="BN41" i="22"/>
  <c r="BL40" i="22"/>
  <c r="BI39" i="22"/>
  <c r="BE36" i="22"/>
  <c r="BN34" i="22"/>
  <c r="BJ33" i="22"/>
  <c r="BH30" i="22"/>
  <c r="BN27" i="22"/>
  <c r="BH26" i="22"/>
  <c r="BL24" i="22"/>
  <c r="BF23" i="22"/>
  <c r="BJ20" i="22"/>
  <c r="BN18" i="22"/>
  <c r="BH17" i="22"/>
  <c r="BL15" i="22"/>
  <c r="BF13" i="22"/>
  <c r="BN10" i="22"/>
  <c r="BF9" i="22"/>
  <c r="AX4" i="28"/>
  <c r="AZ46" i="28"/>
  <c r="AX43" i="28"/>
  <c r="AV40" i="28"/>
  <c r="AV30" i="28"/>
  <c r="BK44" i="28"/>
  <c r="BE12" i="28"/>
  <c r="AU4" i="22"/>
  <c r="AZ48" i="22"/>
  <c r="BB47" i="22"/>
  <c r="AT47" i="22"/>
  <c r="AV46" i="22"/>
  <c r="AX45" i="22"/>
  <c r="AZ44" i="22"/>
  <c r="BB43" i="22"/>
  <c r="AT43" i="22"/>
  <c r="AV42" i="22"/>
  <c r="AX41" i="22"/>
  <c r="AZ40" i="22"/>
  <c r="BB39" i="22"/>
  <c r="AT39" i="22"/>
  <c r="AV36" i="22"/>
  <c r="AX35" i="22"/>
  <c r="AZ34" i="22"/>
  <c r="BB33" i="22"/>
  <c r="AT33" i="22"/>
  <c r="AV30" i="22"/>
  <c r="AX28" i="22"/>
  <c r="AZ27" i="22"/>
  <c r="BB26" i="22"/>
  <c r="AT26" i="22"/>
  <c r="AV25" i="22"/>
  <c r="AX24" i="22"/>
  <c r="AZ23" i="22"/>
  <c r="BB22" i="22"/>
  <c r="BB20" i="22"/>
  <c r="BC19" i="22"/>
  <c r="AT19" i="22"/>
  <c r="AT18" i="22"/>
  <c r="BB16" i="22"/>
  <c r="BB15" i="22"/>
  <c r="BB13" i="22"/>
  <c r="AZ12" i="22"/>
  <c r="AZ11" i="22"/>
  <c r="AZ10" i="22"/>
  <c r="AX9" i="22"/>
  <c r="AX8" i="22"/>
  <c r="AX5" i="22"/>
  <c r="BL4" i="22"/>
  <c r="BG48" i="22"/>
  <c r="BM46" i="22"/>
  <c r="BL45" i="22"/>
  <c r="BH44" i="22"/>
  <c r="BF43" i="22"/>
  <c r="BM41" i="22"/>
  <c r="BI40" i="22"/>
  <c r="BH39" i="22"/>
  <c r="BN35" i="22"/>
  <c r="BL34" i="22"/>
  <c r="BI33" i="22"/>
  <c r="BE30" i="22"/>
  <c r="BI27" i="22"/>
  <c r="BM25" i="22"/>
  <c r="BG24" i="22"/>
  <c r="BK22" i="22"/>
  <c r="BE20" i="22"/>
  <c r="BI18" i="22"/>
  <c r="BM16" i="22"/>
  <c r="BG15" i="22"/>
  <c r="BK12" i="22"/>
  <c r="BM10" i="22"/>
  <c r="BJ8" i="22"/>
  <c r="BA4" i="28"/>
  <c r="AT46" i="28"/>
  <c r="BB42" i="28"/>
  <c r="AZ39" i="28"/>
  <c r="AX24" i="28"/>
  <c r="BM39" i="28"/>
  <c r="BG5" i="28"/>
  <c r="M48" i="22"/>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D23" i="22"/>
  <c r="F22" i="22"/>
  <c r="H20" i="22"/>
  <c r="J19" i="22"/>
  <c r="D18" i="22"/>
  <c r="F17" i="22"/>
  <c r="H16" i="22"/>
  <c r="J15" i="22"/>
  <c r="B15" i="22"/>
  <c r="D13" i="22"/>
  <c r="F12" i="22"/>
  <c r="H11" i="22"/>
  <c r="J10" i="22"/>
  <c r="B10"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D22" i="22"/>
  <c r="F20" i="22"/>
  <c r="H19" i="22"/>
  <c r="J18" i="22"/>
  <c r="D17" i="22"/>
  <c r="F16" i="22"/>
  <c r="H15" i="22"/>
  <c r="J13" i="22"/>
  <c r="B13" i="22"/>
  <c r="D12" i="22"/>
  <c r="F11" i="22"/>
  <c r="H10" i="22"/>
  <c r="J9" i="22"/>
  <c r="B9"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G10" i="22"/>
  <c r="I9" i="22"/>
  <c r="K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D20" i="22"/>
  <c r="F19" i="22"/>
  <c r="H18" i="22"/>
  <c r="J17" i="22"/>
  <c r="B17" i="22"/>
  <c r="D16" i="22"/>
  <c r="F15" i="22"/>
  <c r="H13" i="22"/>
  <c r="J12" i="22"/>
  <c r="B12"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G9" i="22"/>
  <c r="I8" i="22"/>
  <c r="K5" i="22"/>
  <c r="I30" i="22"/>
  <c r="S4" i="22"/>
  <c r="G5" i="22"/>
  <c r="F5" i="22"/>
  <c r="E5" i="22"/>
  <c r="D5" i="22"/>
  <c r="C5" i="22"/>
</calcChain>
</file>

<file path=xl/sharedStrings.xml><?xml version="1.0" encoding="utf-8"?>
<sst xmlns="http://schemas.openxmlformats.org/spreadsheetml/2006/main" count="769" uniqueCount="128">
  <si>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</si>
  <si>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</si>
  <si>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</si>
  <si>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</si>
  <si>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</si>
  <si>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</si>
  <si>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</si>
  <si>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</si>
  <si>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</si>
  <si>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</si>
  <si>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</si>
  <si>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</si>
  <si>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</si>
  <si>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</si>
  <si>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</si>
  <si>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</si>
  <si>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</si>
  <si>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</si>
  <si>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</si>
  <si>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</si>
  <si>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</si>
  <si>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</si>
  <si>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</si>
  <si>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</si>
  <si>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</si>
  <si>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</si>
  <si>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</si>
  <si>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</si>
  <si>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</si>
  <si>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</si>
  <si>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</si>
  <si>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</si>
  <si>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</si>
  <si>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</si>
  <si>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</si>
  <si>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</si>
  <si>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</si>
  <si>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</si>
  <si>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</si>
  <si>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</si>
  <si>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</si>
  <si>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</si>
  <si>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</si>
  <si>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</si>
  <si>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</si>
  <si>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</si>
  <si>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</si>
  <si>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</si>
  <si>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</si>
  <si>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</si>
  <si>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</si>
  <si>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</si>
  <si>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</si>
  <si>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</si>
  <si>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</si>
  <si>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</si>
  <si>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</si>
  <si>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</si>
  <si>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</si>
  <si>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</si>
  <si>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</si>
  <si>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</si>
  <si>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</si>
  <si>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</si>
  <si>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</si>
  <si>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</si>
  <si>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</si>
  <si>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</si>
  <si>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</si>
  <si>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</si>
  <si>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</si>
  <si>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</si>
  <si>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</si>
  <si>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</si>
  <si>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</si>
  <si>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</si>
  <si>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</si>
  <si>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</si>
  <si>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</si>
  <si>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</si>
  <si>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</si>
  <si>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</si>
  <si>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</si>
  <si>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</si>
  <si>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</si>
  <si>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</si>
  <si>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</si>
  <si>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</si>
  <si>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</si>
  <si>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</si>
  <si>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</si>
  <si>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</si>
  <si>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</si>
  <si>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</si>
  <si>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</si>
  <si>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</si>
  <si>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</si>
  <si>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</si>
  <si>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</si>
  <si>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</si>
  <si>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</si>
  <si>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</si>
  <si>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</si>
  <si>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</si>
  <si>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</si>
  <si>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</si>
  <si>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SOURCE: STR, LLC
PUBLICATION OR OTHER RE-USE OF THIS DATA WITHOUT THE EXPRESS WRITTEN PERMISSION OF STR IS STRICTLY PROHIBITED.</t>
  </si>
  <si>
    <t>Current Week RevPAR</t>
  </si>
  <si>
    <t>Update Rolling 28 day period date here.</t>
  </si>
  <si>
    <t>Update Current Week Date Here</t>
  </si>
  <si>
    <t>2023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2023 STR, LLC / STR Global, Ltd. trading as "STR".</t>
  </si>
  <si>
    <t>Richmond CBD, VA</t>
  </si>
  <si>
    <t>Aug</t>
  </si>
  <si>
    <t>Aug / Sep</t>
  </si>
  <si>
    <t>Sep</t>
  </si>
  <si>
    <t>Monday, Sep 4th</t>
  </si>
  <si>
    <t xml:space="preserve"> - Labor Day</t>
  </si>
  <si>
    <t>Monday, Sep 5th</t>
  </si>
  <si>
    <t>Saturday, Sep 16th</t>
  </si>
  <si>
    <t xml:space="preserve"> - Rosh Hashanah</t>
  </si>
  <si>
    <r>
      <t>Note:</t>
    </r>
    <r>
      <rPr>
        <sz val="10"/>
        <rFont val="Arial"/>
        <family val="2"/>
      </rPr>
      <t xml:space="preserve"> Weekdays - Sunday through Thursday,  Weekends - Friday and Saturday</t>
    </r>
  </si>
  <si>
    <t>Week of September 10, 2023 to September 16, 2023</t>
  </si>
  <si>
    <t>August 20, 2023 - September 16, 2023
Rolling-28 Day Period</t>
  </si>
  <si>
    <t>For the Week of September 10, 2023 to September 16, 2023</t>
  </si>
  <si>
    <t>Sep / Oct</t>
  </si>
  <si>
    <t>Monday, Sep 26th</t>
  </si>
  <si>
    <t>Monday, Sep 25th</t>
  </si>
  <si>
    <t xml:space="preserve"> - Yom Kippur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</si>
</sst>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29"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26"/>
      <name val="Arial"/>
      <family val="2"/>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0">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0" fontId="28" fillId="3" borderId="0" xfId="0" applyFont="1" applyFill="1" applyAlignment="1">
      <alignment horizontal="center" vertical="center"/>
    </xf>
    <xf numFmtId="0" fontId="1" fillId="3" borderId="0" xfId="0" applyFont="1" applyFill="1" applyAlignment="1">
      <alignment horizontal="right"/>
    </xf>
    <xf numFmtId="0" fontId="7" fillId="3" borderId="0" xfId="0" applyFont="1" applyFill="1" applyAlignment="1">
      <alignment horizontal="left" vertical="center" wrapText="1"/>
    </xf>
    <xf numFmtId="49" fontId="23" fillId="2" borderId="0" xfId="0" applyNumberFormat="1" applyFont="1" applyFill="1" applyAlignment="1">
      <alignment horizontal="center"/>
    </xf>
    <xf numFmtId="0" fontId="6" fillId="3" borderId="0" xfId="0" applyFont="1" applyFill="1" applyAlignment="1">
      <alignment horizontal="center"/>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xf numFmtId="0" fontId="1" fillId="7" borderId="0" xfId="0" applyFont="1" applyFill="1"/>
    <xf numFmtId="0" fontId="1" fillId="3" borderId="0" xfId="0" applyFont="1" applyFill="1" applyAlignment="1">
      <alignment horizontal="center"/>
    </xf>
    <xf numFmtId="0" fontId="1" fillId="3" borderId="0" xfId="0" applyFont="1" applyFill="1" applyAlignment="1">
      <alignment horizontal="center" vertical="center"/>
    </xf>
    <xf numFmtId="0" fontId="1" fillId="0" borderId="0" xfId="0" applyFont="1" applyAlignment="1">
      <alignment horizontal="right"/>
    </xf>
    <xf numFmtId="0" fontId="1" fillId="3" borderId="0" xfId="0" applyFont="1" applyFill="1" applyAlignment="1">
      <alignment horizontal="left"/>
    </xf>
    <xf numFmtId="165" fontId="1" fillId="0" borderId="2" xfId="0" applyNumberFormat="1" applyFont="1" applyBorder="1" applyAlignment="1">
      <alignment horizontal="center"/>
    </xf>
    <xf numFmtId="165" fontId="1" fillId="0" borderId="3" xfId="0" applyNumberFormat="1" applyFont="1" applyBorder="1" applyAlignment="1">
      <alignment horizontal="center"/>
    </xf>
    <xf numFmtId="165" fontId="1" fillId="0" borderId="0" xfId="0" applyNumberFormat="1" applyFont="1" applyAlignment="1">
      <alignment horizontal="center"/>
    </xf>
    <xf numFmtId="165" fontId="1" fillId="4" borderId="1" xfId="0" applyNumberFormat="1" applyFont="1" applyFill="1" applyBorder="1" applyAlignment="1">
      <alignment horizontal="center"/>
    </xf>
    <xf numFmtId="165" fontId="1" fillId="4" borderId="2" xfId="0" applyNumberFormat="1" applyFont="1" applyFill="1" applyBorder="1" applyAlignment="1">
      <alignment horizontal="center"/>
    </xf>
    <xf numFmtId="165" fontId="1" fillId="4" borderId="3" xfId="0" applyNumberFormat="1" applyFont="1" applyFill="1" applyBorder="1" applyAlignment="1">
      <alignment horizontal="center"/>
    </xf>
    <xf numFmtId="165" fontId="1" fillId="0" borderId="10" xfId="0" applyNumberFormat="1" applyFont="1" applyBorder="1" applyAlignment="1">
      <alignment horizontal="center"/>
    </xf>
    <xf numFmtId="165" fontId="1" fillId="0" borderId="5" xfId="0" applyNumberFormat="1" applyFont="1" applyBorder="1" applyAlignment="1">
      <alignment horizontal="center"/>
    </xf>
    <xf numFmtId="165" fontId="1" fillId="4" borderId="4" xfId="0" applyNumberFormat="1" applyFont="1" applyFill="1" applyBorder="1" applyAlignment="1">
      <alignment horizontal="center"/>
    </xf>
    <xf numFmtId="165" fontId="1" fillId="4" borderId="0" xfId="0" applyNumberFormat="1" applyFont="1" applyFill="1" applyAlignment="1">
      <alignment horizontal="center"/>
    </xf>
    <xf numFmtId="165" fontId="1" fillId="4" borderId="5" xfId="0" applyNumberFormat="1" applyFont="1" applyFill="1" applyBorder="1" applyAlignment="1">
      <alignment horizontal="center"/>
    </xf>
    <xf numFmtId="165" fontId="1" fillId="0" borderId="14" xfId="0" applyNumberFormat="1" applyFont="1" applyBorder="1" applyAlignment="1">
      <alignment horizontal="center"/>
    </xf>
    <xf numFmtId="165" fontId="1" fillId="0" borderId="16" xfId="0" applyNumberFormat="1" applyFont="1" applyBorder="1" applyAlignment="1">
      <alignment horizontal="center"/>
    </xf>
    <xf numFmtId="165" fontId="1" fillId="0" borderId="17" xfId="0" applyNumberFormat="1" applyFont="1" applyBorder="1" applyAlignment="1">
      <alignment horizontal="center"/>
    </xf>
    <xf numFmtId="165" fontId="1" fillId="4" borderId="15" xfId="0" applyNumberFormat="1" applyFont="1" applyFill="1" applyBorder="1" applyAlignment="1">
      <alignment horizontal="center"/>
    </xf>
    <xf numFmtId="165" fontId="1" fillId="4" borderId="16" xfId="0" applyNumberFormat="1" applyFont="1" applyFill="1" applyBorder="1" applyAlignment="1">
      <alignment horizontal="center"/>
    </xf>
    <xf numFmtId="165" fontId="1" fillId="4" borderId="17" xfId="0" applyNumberFormat="1" applyFont="1" applyFill="1" applyBorder="1" applyAlignment="1">
      <alignment horizontal="center"/>
    </xf>
    <xf numFmtId="165" fontId="1" fillId="0" borderId="11" xfId="0" applyNumberFormat="1" applyFont="1" applyBorder="1" applyAlignment="1">
      <alignment horizontal="center"/>
    </xf>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2" fontId="1" fillId="0" borderId="0" xfId="0" applyNumberFormat="1" applyFont="1" applyAlignment="1">
      <alignment horizontal="center"/>
    </xf>
    <xf numFmtId="2" fontId="1" fillId="4" borderId="1" xfId="0" applyNumberFormat="1" applyFont="1" applyFill="1" applyBorder="1" applyAlignment="1">
      <alignment horizontal="center"/>
    </xf>
    <xf numFmtId="2" fontId="1" fillId="4" borderId="2" xfId="0" applyNumberFormat="1" applyFont="1" applyFill="1" applyBorder="1" applyAlignment="1">
      <alignment horizontal="center"/>
    </xf>
    <xf numFmtId="2" fontId="1" fillId="4" borderId="3" xfId="0" applyNumberFormat="1" applyFont="1" applyFill="1" applyBorder="1" applyAlignment="1">
      <alignment horizontal="center"/>
    </xf>
    <xf numFmtId="2" fontId="1" fillId="0" borderId="10" xfId="0" applyNumberFormat="1" applyFont="1" applyBorder="1" applyAlignment="1">
      <alignment horizontal="center"/>
    </xf>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4" borderId="4" xfId="0" applyNumberFormat="1" applyFont="1" applyFill="1" applyBorder="1" applyAlignment="1">
      <alignment horizontal="center"/>
    </xf>
    <xf numFmtId="2" fontId="1" fillId="4" borderId="0" xfId="0" applyNumberFormat="1" applyFont="1" applyFill="1" applyAlignment="1">
      <alignment horizontal="center"/>
    </xf>
    <xf numFmtId="2" fontId="1" fillId="4" borderId="5" xfId="0" applyNumberFormat="1" applyFont="1" applyFill="1" applyBorder="1" applyAlignment="1">
      <alignment horizontal="center"/>
    </xf>
    <xf numFmtId="2" fontId="1" fillId="0" borderId="14" xfId="0" applyNumberFormat="1" applyFont="1" applyBorder="1" applyAlignment="1">
      <alignment horizontal="center"/>
    </xf>
    <xf numFmtId="2" fontId="1" fillId="0" borderId="15" xfId="0" applyNumberFormat="1" applyFont="1" applyBorder="1" applyAlignment="1">
      <alignment horizontal="center"/>
    </xf>
    <xf numFmtId="2" fontId="1" fillId="0" borderId="16" xfId="0" applyNumberFormat="1" applyFont="1" applyBorder="1" applyAlignment="1">
      <alignment horizontal="center"/>
    </xf>
    <xf numFmtId="2" fontId="1" fillId="0" borderId="17" xfId="0" applyNumberFormat="1" applyFont="1" applyBorder="1" applyAlignment="1">
      <alignment horizontal="center"/>
    </xf>
    <xf numFmtId="2" fontId="1" fillId="4" borderId="15" xfId="0" applyNumberFormat="1" applyFont="1" applyFill="1" applyBorder="1" applyAlignment="1">
      <alignment horizontal="center"/>
    </xf>
    <xf numFmtId="2" fontId="1" fillId="4" borderId="16" xfId="0" applyNumberFormat="1" applyFont="1" applyFill="1" applyBorder="1" applyAlignment="1">
      <alignment horizontal="center"/>
    </xf>
    <xf numFmtId="2" fontId="1" fillId="4" borderId="17" xfId="0" applyNumberFormat="1" applyFont="1" applyFill="1" applyBorder="1" applyAlignment="1">
      <alignment horizontal="center"/>
    </xf>
    <xf numFmtId="2" fontId="1" fillId="0" borderId="11" xfId="0" applyNumberFormat="1" applyFont="1" applyBorder="1" applyAlignment="1">
      <alignment horizontal="center"/>
    </xf>
    <xf numFmtId="0" fontId="1"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36"/>
  <sheetViews>
    <sheetView tabSelected="1" zoomScaleNormal="100" zoomScaleSheetLayoutView="100" workbookViewId="0">
      <pane xSplit="1" ySplit="3" topLeftCell="B4" activePane="bottomRight" state="frozen"/>
      <selection activeCell="BQ17" sqref="BQ17"/>
      <selection pane="topRight" activeCell="BQ17" sqref="BQ17"/>
      <selection pane="bottomLeft" activeCell="BQ17" sqref="BQ17"/>
      <selection pane="bottomRight" sqref="A1:A3"/>
    </sheetView>
  </sheetViews>
  <sheetFormatPr defaultColWidth="9.1796875" defaultRowHeight="16" outlineLevelCol="1" x14ac:dyDescent="0.45"/>
  <cols>
    <col min="1" max="1" width="47.1796875" style="4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7" width="6.81640625" style="41" hidden="1" customWidth="1" outlineLevel="1"/>
    <col min="38"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2" width="8.453125" style="41" bestFit="1" customWidth="1"/>
    <col min="53" max="53" width="8.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9.453125" style="41" hidden="1" customWidth="1" outlineLevel="1"/>
    <col min="63" max="64" width="7.45312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18" t="str">
        <f>'Occupancy Raw Data'!B1</f>
        <v>Week of September 10, 2023 to September 16, 2023</v>
      </c>
      <c r="B1" s="121" t="s">
        <v>66</v>
      </c>
      <c r="C1" s="122"/>
      <c r="D1" s="122"/>
      <c r="E1" s="122"/>
      <c r="F1" s="122"/>
      <c r="G1" s="122"/>
      <c r="H1" s="122"/>
      <c r="I1" s="122"/>
      <c r="J1" s="122"/>
      <c r="K1" s="123"/>
      <c r="L1" s="40"/>
      <c r="M1" s="121" t="s">
        <v>73</v>
      </c>
      <c r="N1" s="122"/>
      <c r="O1" s="122"/>
      <c r="P1" s="122"/>
      <c r="Q1" s="122"/>
      <c r="R1" s="122"/>
      <c r="S1" s="122"/>
      <c r="T1" s="122"/>
      <c r="U1" s="122"/>
      <c r="V1" s="123"/>
      <c r="W1" s="40"/>
      <c r="X1" s="121" t="s">
        <v>67</v>
      </c>
      <c r="Y1" s="122"/>
      <c r="Z1" s="122"/>
      <c r="AA1" s="122"/>
      <c r="AB1" s="122"/>
      <c r="AC1" s="122"/>
      <c r="AD1" s="122"/>
      <c r="AE1" s="122"/>
      <c r="AF1" s="122"/>
      <c r="AG1" s="123"/>
      <c r="AH1" s="40"/>
      <c r="AI1" s="121" t="s">
        <v>74</v>
      </c>
      <c r="AJ1" s="122"/>
      <c r="AK1" s="122"/>
      <c r="AL1" s="122"/>
      <c r="AM1" s="122"/>
      <c r="AN1" s="122"/>
      <c r="AO1" s="122"/>
      <c r="AP1" s="122"/>
      <c r="AQ1" s="122"/>
      <c r="AR1" s="123"/>
      <c r="AS1" s="40"/>
      <c r="AT1" s="121" t="s">
        <v>68</v>
      </c>
      <c r="AU1" s="122"/>
      <c r="AV1" s="122"/>
      <c r="AW1" s="122"/>
      <c r="AX1" s="122"/>
      <c r="AY1" s="122"/>
      <c r="AZ1" s="122"/>
      <c r="BA1" s="122"/>
      <c r="BB1" s="122"/>
      <c r="BC1" s="123"/>
      <c r="BD1" s="40"/>
      <c r="BE1" s="121" t="s">
        <v>75</v>
      </c>
      <c r="BF1" s="122"/>
      <c r="BG1" s="122"/>
      <c r="BH1" s="122"/>
      <c r="BI1" s="122"/>
      <c r="BJ1" s="122"/>
      <c r="BK1" s="122"/>
      <c r="BL1" s="122"/>
      <c r="BM1" s="122"/>
      <c r="BN1" s="123"/>
    </row>
    <row r="2" spans="1:66" x14ac:dyDescent="0.45">
      <c r="A2" s="118"/>
      <c r="B2" s="42"/>
      <c r="C2" s="43"/>
      <c r="D2" s="43"/>
      <c r="E2" s="43"/>
      <c r="F2" s="43"/>
      <c r="G2" s="119" t="s">
        <v>64</v>
      </c>
      <c r="H2" s="43"/>
      <c r="I2" s="43"/>
      <c r="J2" s="119" t="s">
        <v>65</v>
      </c>
      <c r="K2" s="120" t="s">
        <v>56</v>
      </c>
      <c r="L2" s="44"/>
      <c r="M2" s="42"/>
      <c r="N2" s="43"/>
      <c r="O2" s="43"/>
      <c r="P2" s="43"/>
      <c r="Q2" s="43"/>
      <c r="R2" s="119" t="s">
        <v>64</v>
      </c>
      <c r="S2" s="43"/>
      <c r="T2" s="43"/>
      <c r="U2" s="119" t="s">
        <v>65</v>
      </c>
      <c r="V2" s="120" t="s">
        <v>56</v>
      </c>
      <c r="W2" s="44"/>
      <c r="X2" s="42"/>
      <c r="Y2" s="43"/>
      <c r="Z2" s="43"/>
      <c r="AA2" s="43"/>
      <c r="AB2" s="43"/>
      <c r="AC2" s="119" t="s">
        <v>64</v>
      </c>
      <c r="AD2" s="43"/>
      <c r="AE2" s="43"/>
      <c r="AF2" s="119" t="s">
        <v>65</v>
      </c>
      <c r="AG2" s="120" t="s">
        <v>56</v>
      </c>
      <c r="AH2" s="44"/>
      <c r="AI2" s="42"/>
      <c r="AJ2" s="43"/>
      <c r="AK2" s="43"/>
      <c r="AL2" s="43"/>
      <c r="AM2" s="43"/>
      <c r="AN2" s="119" t="s">
        <v>64</v>
      </c>
      <c r="AO2" s="43"/>
      <c r="AP2" s="43"/>
      <c r="AQ2" s="119" t="s">
        <v>65</v>
      </c>
      <c r="AR2" s="120" t="s">
        <v>56</v>
      </c>
      <c r="AS2" s="40"/>
      <c r="AT2" s="42"/>
      <c r="AU2" s="43"/>
      <c r="AV2" s="43"/>
      <c r="AW2" s="43"/>
      <c r="AX2" s="43"/>
      <c r="AY2" s="119" t="s">
        <v>64</v>
      </c>
      <c r="AZ2" s="43"/>
      <c r="BA2" s="43"/>
      <c r="BB2" s="119" t="s">
        <v>65</v>
      </c>
      <c r="BC2" s="120" t="s">
        <v>56</v>
      </c>
      <c r="BD2" s="44"/>
      <c r="BE2" s="42"/>
      <c r="BF2" s="43"/>
      <c r="BG2" s="43"/>
      <c r="BH2" s="43"/>
      <c r="BI2" s="43"/>
      <c r="BJ2" s="119" t="s">
        <v>64</v>
      </c>
      <c r="BK2" s="43"/>
      <c r="BL2" s="43"/>
      <c r="BM2" s="119" t="s">
        <v>65</v>
      </c>
      <c r="BN2" s="120" t="s">
        <v>56</v>
      </c>
    </row>
    <row r="3" spans="1:66" x14ac:dyDescent="0.45">
      <c r="A3" s="118"/>
      <c r="B3" s="45" t="s">
        <v>57</v>
      </c>
      <c r="C3" s="44" t="s">
        <v>58</v>
      </c>
      <c r="D3" s="44" t="s">
        <v>59</v>
      </c>
      <c r="E3" s="44" t="s">
        <v>60</v>
      </c>
      <c r="F3" s="44" t="s">
        <v>61</v>
      </c>
      <c r="G3" s="119"/>
      <c r="H3" s="44" t="s">
        <v>62</v>
      </c>
      <c r="I3" s="44" t="s">
        <v>63</v>
      </c>
      <c r="J3" s="119"/>
      <c r="K3" s="120"/>
      <c r="L3" s="44"/>
      <c r="M3" s="45" t="s">
        <v>57</v>
      </c>
      <c r="N3" s="44" t="s">
        <v>58</v>
      </c>
      <c r="O3" s="44" t="s">
        <v>59</v>
      </c>
      <c r="P3" s="44" t="s">
        <v>60</v>
      </c>
      <c r="Q3" s="44" t="s">
        <v>61</v>
      </c>
      <c r="R3" s="119"/>
      <c r="S3" s="44" t="s">
        <v>62</v>
      </c>
      <c r="T3" s="44" t="s">
        <v>63</v>
      </c>
      <c r="U3" s="119"/>
      <c r="V3" s="120"/>
      <c r="W3" s="44"/>
      <c r="X3" s="45" t="s">
        <v>57</v>
      </c>
      <c r="Y3" s="44" t="s">
        <v>58</v>
      </c>
      <c r="Z3" s="44" t="s">
        <v>59</v>
      </c>
      <c r="AA3" s="44" t="s">
        <v>60</v>
      </c>
      <c r="AB3" s="44" t="s">
        <v>61</v>
      </c>
      <c r="AC3" s="119"/>
      <c r="AD3" s="44" t="s">
        <v>62</v>
      </c>
      <c r="AE3" s="44" t="s">
        <v>63</v>
      </c>
      <c r="AF3" s="119"/>
      <c r="AG3" s="120"/>
      <c r="AH3" s="44"/>
      <c r="AI3" s="45" t="s">
        <v>57</v>
      </c>
      <c r="AJ3" s="44" t="s">
        <v>58</v>
      </c>
      <c r="AK3" s="44" t="s">
        <v>59</v>
      </c>
      <c r="AL3" s="44" t="s">
        <v>60</v>
      </c>
      <c r="AM3" s="44" t="s">
        <v>61</v>
      </c>
      <c r="AN3" s="119"/>
      <c r="AO3" s="44" t="s">
        <v>62</v>
      </c>
      <c r="AP3" s="44" t="s">
        <v>63</v>
      </c>
      <c r="AQ3" s="119"/>
      <c r="AR3" s="120"/>
      <c r="AS3" s="40"/>
      <c r="AT3" s="45" t="s">
        <v>57</v>
      </c>
      <c r="AU3" s="44" t="s">
        <v>58</v>
      </c>
      <c r="AV3" s="44" t="s">
        <v>59</v>
      </c>
      <c r="AW3" s="44" t="s">
        <v>60</v>
      </c>
      <c r="AX3" s="44" t="s">
        <v>61</v>
      </c>
      <c r="AY3" s="119"/>
      <c r="AZ3" s="44" t="s">
        <v>62</v>
      </c>
      <c r="BA3" s="44" t="s">
        <v>63</v>
      </c>
      <c r="BB3" s="119"/>
      <c r="BC3" s="120"/>
      <c r="BD3" s="44"/>
      <c r="BE3" s="45" t="s">
        <v>57</v>
      </c>
      <c r="BF3" s="44" t="s">
        <v>58</v>
      </c>
      <c r="BG3" s="44" t="s">
        <v>59</v>
      </c>
      <c r="BH3" s="44" t="s">
        <v>60</v>
      </c>
      <c r="BI3" s="44" t="s">
        <v>61</v>
      </c>
      <c r="BJ3" s="119"/>
      <c r="BK3" s="44" t="s">
        <v>62</v>
      </c>
      <c r="BL3" s="44" t="s">
        <v>63</v>
      </c>
      <c r="BM3" s="119"/>
      <c r="BN3" s="120"/>
    </row>
    <row r="4" spans="1:66" x14ac:dyDescent="0.45">
      <c r="A4" s="46" t="s">
        <v>15</v>
      </c>
      <c r="B4" s="47">
        <f>VLOOKUP($A4,'Occupancy Raw Data'!$B$8:$BE$45,'Occupancy Raw Data'!G$3,FALSE)</f>
        <v>53.6929906025996</v>
      </c>
      <c r="C4" s="48">
        <f>VLOOKUP($A4,'Occupancy Raw Data'!$B$8:$BE$45,'Occupancy Raw Data'!H$3,FALSE)</f>
        <v>66.111184175776799</v>
      </c>
      <c r="D4" s="48">
        <f>VLOOKUP($A4,'Occupancy Raw Data'!$B$8:$BE$45,'Occupancy Raw Data'!I$3,FALSE)</f>
        <v>71.390105362032401</v>
      </c>
      <c r="E4" s="48">
        <f>VLOOKUP($A4,'Occupancy Raw Data'!$B$8:$BE$45,'Occupancy Raw Data'!J$3,FALSE)</f>
        <v>70.899246300448894</v>
      </c>
      <c r="F4" s="48">
        <f>VLOOKUP($A4,'Occupancy Raw Data'!$B$8:$BE$45,'Occupancy Raw Data'!K$3,FALSE)</f>
        <v>66.636363733042501</v>
      </c>
      <c r="G4" s="49">
        <f>VLOOKUP($A4,'Occupancy Raw Data'!$B$8:$BE$45,'Occupancy Raw Data'!L$3,FALSE)</f>
        <v>65.745968228685996</v>
      </c>
      <c r="H4" s="48">
        <f>VLOOKUP($A4,'Occupancy Raw Data'!$B$8:$BE$45,'Occupancy Raw Data'!N$3,FALSE)</f>
        <v>70.804556022136396</v>
      </c>
      <c r="I4" s="48">
        <f>VLOOKUP($A4,'Occupancy Raw Data'!$B$8:$BE$45,'Occupancy Raw Data'!O$3,FALSE)</f>
        <v>74.254816515753305</v>
      </c>
      <c r="J4" s="49">
        <f>VLOOKUP($A4,'Occupancy Raw Data'!$B$8:$BE$45,'Occupancy Raw Data'!P$3,FALSE)</f>
        <v>72.529719754989898</v>
      </c>
      <c r="K4" s="50">
        <f>VLOOKUP($A4,'Occupancy Raw Data'!$B$8:$BE$45,'Occupancy Raw Data'!R$3,FALSE)</f>
        <v>67.684206584272303</v>
      </c>
      <c r="M4" s="47">
        <f>VLOOKUP($A4,'Occupancy Raw Data'!$B$8:$BE$45,'Occupancy Raw Data'!T$3,FALSE)</f>
        <v>-6.1108947447509901E-2</v>
      </c>
      <c r="N4" s="48">
        <f>VLOOKUP($A4,'Occupancy Raw Data'!$B$8:$BE$45,'Occupancy Raw Data'!U$3,FALSE)</f>
        <v>0.70657940890083104</v>
      </c>
      <c r="O4" s="48">
        <f>VLOOKUP($A4,'Occupancy Raw Data'!$B$8:$BE$45,'Occupancy Raw Data'!V$3,FALSE)</f>
        <v>0.28137677130410499</v>
      </c>
      <c r="P4" s="48">
        <f>VLOOKUP($A4,'Occupancy Raw Data'!$B$8:$BE$45,'Occupancy Raw Data'!W$3,FALSE)</f>
        <v>-0.76295782098245502</v>
      </c>
      <c r="Q4" s="48">
        <f>VLOOKUP($A4,'Occupancy Raw Data'!$B$8:$BE$45,'Occupancy Raw Data'!X$3,FALSE)</f>
        <v>-3.0969691723013102</v>
      </c>
      <c r="R4" s="49">
        <f>VLOOKUP($A4,'Occupancy Raw Data'!$B$8:$BE$45,'Occupancy Raw Data'!Y$3,FALSE)</f>
        <v>-0.61782357348719996</v>
      </c>
      <c r="S4" s="48">
        <f>VLOOKUP($A4,'Occupancy Raw Data'!$B$8:$BE$45,'Occupancy Raw Data'!AA$3,FALSE)</f>
        <v>-5.3976241883501901</v>
      </c>
      <c r="T4" s="48">
        <f>VLOOKUP($A4,'Occupancy Raw Data'!$B$8:$BE$45,'Occupancy Raw Data'!AB$3,FALSE)</f>
        <v>-5.5573213283824803</v>
      </c>
      <c r="U4" s="49">
        <f>VLOOKUP($A4,'Occupancy Raw Data'!$B$8:$BE$45,'Occupancy Raw Data'!AC$3,FALSE)</f>
        <v>-5.4793957436106897</v>
      </c>
      <c r="V4" s="50">
        <f>VLOOKUP($A4,'Occupancy Raw Data'!$B$8:$BE$45,'Occupancy Raw Data'!AE$3,FALSE)</f>
        <v>-2.1588637615558199</v>
      </c>
      <c r="X4" s="51">
        <f>VLOOKUP($A4,'ADR Raw Data'!$B$6:$BE$43,'ADR Raw Data'!G$1,FALSE)</f>
        <v>148.365167719781</v>
      </c>
      <c r="Y4" s="52">
        <f>VLOOKUP($A4,'ADR Raw Data'!$B$6:$BE$43,'ADR Raw Data'!H$1,FALSE)</f>
        <v>159.87800761858699</v>
      </c>
      <c r="Z4" s="52">
        <f>VLOOKUP($A4,'ADR Raw Data'!$B$6:$BE$43,'ADR Raw Data'!I$1,FALSE)</f>
        <v>166.09579849710201</v>
      </c>
      <c r="AA4" s="52">
        <f>VLOOKUP($A4,'ADR Raw Data'!$B$6:$BE$43,'ADR Raw Data'!J$1,FALSE)</f>
        <v>161.85993535657201</v>
      </c>
      <c r="AB4" s="52">
        <f>VLOOKUP($A4,'ADR Raw Data'!$B$6:$BE$43,'ADR Raw Data'!K$1,FALSE)</f>
        <v>153.10118938394899</v>
      </c>
      <c r="AC4" s="53">
        <f>VLOOKUP($A4,'ADR Raw Data'!$B$6:$BE$43,'ADR Raw Data'!L$1,FALSE)</f>
        <v>158.40160779723601</v>
      </c>
      <c r="AD4" s="52">
        <f>VLOOKUP($A4,'ADR Raw Data'!$B$6:$BE$43,'ADR Raw Data'!N$1,FALSE)</f>
        <v>164.71909263235401</v>
      </c>
      <c r="AE4" s="52">
        <f>VLOOKUP($A4,'ADR Raw Data'!$B$6:$BE$43,'ADR Raw Data'!O$1,FALSE)</f>
        <v>169.89512260982599</v>
      </c>
      <c r="AF4" s="53">
        <f>VLOOKUP($A4,'ADR Raw Data'!$B$6:$BE$43,'ADR Raw Data'!P$1,FALSE)</f>
        <v>167.36871418044001</v>
      </c>
      <c r="AG4" s="54">
        <f>VLOOKUP($A4,'ADR Raw Data'!$B$6:$BE$43,'ADR Raw Data'!R$1,FALSE)</f>
        <v>161.14708745634999</v>
      </c>
      <c r="AI4" s="47">
        <f>VLOOKUP($A4,'ADR Raw Data'!$B$6:$BE$43,'ADR Raw Data'!T$1,FALSE)</f>
        <v>4.2655479897002397</v>
      </c>
      <c r="AJ4" s="48">
        <f>VLOOKUP($A4,'ADR Raw Data'!$B$6:$BE$43,'ADR Raw Data'!U$1,FALSE)</f>
        <v>6.9150806901359498</v>
      </c>
      <c r="AK4" s="48">
        <f>VLOOKUP($A4,'ADR Raw Data'!$B$6:$BE$43,'ADR Raw Data'!V$1,FALSE)</f>
        <v>7.2099492613821701</v>
      </c>
      <c r="AL4" s="48">
        <f>VLOOKUP($A4,'ADR Raw Data'!$B$6:$BE$43,'ADR Raw Data'!W$1,FALSE)</f>
        <v>5.3441861090426901</v>
      </c>
      <c r="AM4" s="48">
        <f>VLOOKUP($A4,'ADR Raw Data'!$B$6:$BE$43,'ADR Raw Data'!X$1,FALSE)</f>
        <v>1.11315193718621</v>
      </c>
      <c r="AN4" s="49">
        <f>VLOOKUP($A4,'ADR Raw Data'!$B$6:$BE$43,'ADR Raw Data'!Y$1,FALSE)</f>
        <v>5.0413301802783197</v>
      </c>
      <c r="AO4" s="48">
        <f>VLOOKUP($A4,'ADR Raw Data'!$B$6:$BE$43,'ADR Raw Data'!AA$1,FALSE)</f>
        <v>-2.44053929041731</v>
      </c>
      <c r="AP4" s="48">
        <f>VLOOKUP($A4,'ADR Raw Data'!$B$6:$BE$43,'ADR Raw Data'!AB$1,FALSE)</f>
        <v>-2.8353490854860199</v>
      </c>
      <c r="AQ4" s="49">
        <f>VLOOKUP($A4,'ADR Raw Data'!$B$6:$BE$43,'ADR Raw Data'!AC$1,FALSE)</f>
        <v>-2.6474980116761202</v>
      </c>
      <c r="AR4" s="50">
        <f>VLOOKUP($A4,'ADR Raw Data'!$B$6:$BE$43,'ADR Raw Data'!AE$1,FALSE)</f>
        <v>2.3197885478509002</v>
      </c>
      <c r="AS4" s="40"/>
      <c r="AT4" s="51">
        <f>VLOOKUP($A4,'RevPAR Raw Data'!$B$6:$BE$43,'RevPAR Raw Data'!G$1,FALSE)</f>
        <v>97.0187150560254</v>
      </c>
      <c r="AU4" s="52">
        <f>VLOOKUP($A4,'RevPAR Raw Data'!$B$6:$BE$43,'RevPAR Raw Data'!H$1,FALSE)</f>
        <v>53.629502456912299</v>
      </c>
      <c r="AV4" s="52">
        <f>VLOOKUP($A4,'RevPAR Raw Data'!$B$6:$BE$43,'RevPAR Raw Data'!I$1,FALSE)</f>
        <v>73.175929419465902</v>
      </c>
      <c r="AW4" s="52">
        <f>VLOOKUP($A4,'RevPAR Raw Data'!$B$6:$BE$43,'RevPAR Raw Data'!J$1,FALSE)</f>
        <v>85.840288462489795</v>
      </c>
      <c r="AX4" s="52">
        <f>VLOOKUP($A4,'RevPAR Raw Data'!$B$6:$BE$43,'RevPAR Raw Data'!K$1,FALSE)</f>
        <v>90.620497548405396</v>
      </c>
      <c r="AY4" s="53">
        <f>VLOOKUP($A4,'RevPAR Raw Data'!$B$6:$BE$43,'RevPAR Raw Data'!L$1,FALSE)</f>
        <v>80.0569906709554</v>
      </c>
      <c r="AZ4" s="52">
        <f>VLOOKUP($A4,'RevPAR Raw Data'!$B$6:$BE$43,'RevPAR Raw Data'!N$1,FALSE)</f>
        <v>113.01891887351201</v>
      </c>
      <c r="BA4" s="52">
        <f>VLOOKUP($A4,'RevPAR Raw Data'!$B$6:$BE$43,'RevPAR Raw Data'!O$1,FALSE)</f>
        <v>122.737804817117</v>
      </c>
      <c r="BB4" s="53">
        <f>VLOOKUP($A4,'RevPAR Raw Data'!$B$6:$BE$43,'RevPAR Raw Data'!P$1,FALSE)</f>
        <v>117.878361845314</v>
      </c>
      <c r="BC4" s="54">
        <f>VLOOKUP($A4,'RevPAR Raw Data'!$B$6:$BE$43,'RevPAR Raw Data'!R$1,FALSE)</f>
        <v>90.863000338775706</v>
      </c>
      <c r="BE4" s="47">
        <f>VLOOKUP($A4,'RevPAR Raw Data'!$B$6:$BE$43,'RevPAR Raw Data'!T$1,FALSE)</f>
        <v>-3.2659516636691901</v>
      </c>
      <c r="BF4" s="48">
        <f>VLOOKUP($A4,'RevPAR Raw Data'!$B$6:$BE$43,'RevPAR Raw Data'!U$1,FALSE)</f>
        <v>-0.61449988936012701</v>
      </c>
      <c r="BG4" s="48">
        <f>VLOOKUP($A4,'RevPAR Raw Data'!$B$6:$BE$43,'RevPAR Raw Data'!V$1,FALSE)</f>
        <v>1.46259092085484</v>
      </c>
      <c r="BH4" s="48">
        <f>VLOOKUP($A4,'RevPAR Raw Data'!$B$6:$BE$43,'RevPAR Raw Data'!W$1,FALSE)</f>
        <v>1.59055086265138</v>
      </c>
      <c r="BI4" s="48">
        <f>VLOOKUP($A4,'RevPAR Raw Data'!$B$6:$BE$43,'RevPAR Raw Data'!X$1,FALSE)</f>
        <v>0.69237912748386299</v>
      </c>
      <c r="BJ4" s="49">
        <f>VLOOKUP($A4,'RevPAR Raw Data'!$B$6:$BE$43,'RevPAR Raw Data'!Y$1,FALSE)</f>
        <v>-0.146004356675626</v>
      </c>
      <c r="BK4" s="48">
        <f>VLOOKUP($A4,'RevPAR Raw Data'!$B$6:$BE$43,'RevPAR Raw Data'!AA$1,FALSE)</f>
        <v>-0.32849988153097698</v>
      </c>
      <c r="BL4" s="48">
        <f>VLOOKUP($A4,'RevPAR Raw Data'!$B$6:$BE$43,'RevPAR Raw Data'!AB$1,FALSE)</f>
        <v>0.26198796992773599</v>
      </c>
      <c r="BM4" s="49">
        <f>VLOOKUP($A4,'RevPAR Raw Data'!$B$6:$BE$43,'RevPAR Raw Data'!AC$1,FALSE)</f>
        <v>-2.1955360498094701E-2</v>
      </c>
      <c r="BN4" s="50">
        <f>VLOOKUP($A4,'RevPAR Raw Data'!$B$6:$BE$43,'RevPAR Raw Data'!AE$1,FALSE)</f>
        <v>-0.10025774364963</v>
      </c>
    </row>
    <row r="5" spans="1:66" x14ac:dyDescent="0.45">
      <c r="A5" s="46" t="s">
        <v>69</v>
      </c>
      <c r="B5" s="47">
        <f>VLOOKUP($A5,'Occupancy Raw Data'!$B$8:$BE$45,'Occupancy Raw Data'!G$3,FALSE)</f>
        <v>53.856703593995597</v>
      </c>
      <c r="C5" s="48">
        <f>VLOOKUP($A5,'Occupancy Raw Data'!$B$8:$BE$45,'Occupancy Raw Data'!H$3,FALSE)</f>
        <v>68.240200898029201</v>
      </c>
      <c r="D5" s="48">
        <f>VLOOKUP($A5,'Occupancy Raw Data'!$B$8:$BE$45,'Occupancy Raw Data'!I$3,FALSE)</f>
        <v>73.543207479819301</v>
      </c>
      <c r="E5" s="48">
        <f>VLOOKUP($A5,'Occupancy Raw Data'!$B$8:$BE$45,'Occupancy Raw Data'!J$3,FALSE)</f>
        <v>72.576291778085306</v>
      </c>
      <c r="F5" s="48">
        <f>VLOOKUP($A5,'Occupancy Raw Data'!$B$8:$BE$45,'Occupancy Raw Data'!K$3,FALSE)</f>
        <v>65.378280718673807</v>
      </c>
      <c r="G5" s="49">
        <f>VLOOKUP($A5,'Occupancy Raw Data'!$B$8:$BE$45,'Occupancy Raw Data'!L$3,FALSE)</f>
        <v>66.718936893720596</v>
      </c>
      <c r="H5" s="48">
        <f>VLOOKUP($A5,'Occupancy Raw Data'!$B$8:$BE$45,'Occupancy Raw Data'!N$3,FALSE)</f>
        <v>69.8295998947915</v>
      </c>
      <c r="I5" s="48">
        <f>VLOOKUP($A5,'Occupancy Raw Data'!$B$8:$BE$45,'Occupancy Raw Data'!O$3,FALSE)</f>
        <v>73.4342415911524</v>
      </c>
      <c r="J5" s="49">
        <f>VLOOKUP($A5,'Occupancy Raw Data'!$B$8:$BE$45,'Occupancy Raw Data'!P$3,FALSE)</f>
        <v>71.631920742972</v>
      </c>
      <c r="K5" s="50">
        <f>VLOOKUP($A5,'Occupancy Raw Data'!$B$8:$BE$45,'Occupancy Raw Data'!R$3,FALSE)</f>
        <v>68.122646564935295</v>
      </c>
      <c r="M5" s="47">
        <f>VLOOKUP($A5,'Occupancy Raw Data'!$B$8:$BE$45,'Occupancy Raw Data'!T$3,FALSE)</f>
        <v>4.6461912379144001</v>
      </c>
      <c r="N5" s="48">
        <f>VLOOKUP($A5,'Occupancy Raw Data'!$B$8:$BE$45,'Occupancy Raw Data'!U$3,FALSE)</f>
        <v>3.7345740380910502</v>
      </c>
      <c r="O5" s="48">
        <f>VLOOKUP($A5,'Occupancy Raw Data'!$B$8:$BE$45,'Occupancy Raw Data'!V$3,FALSE)</f>
        <v>3.2056824709237599</v>
      </c>
      <c r="P5" s="48">
        <f>VLOOKUP($A5,'Occupancy Raw Data'!$B$8:$BE$45,'Occupancy Raw Data'!W$3,FALSE)</f>
        <v>2.11492344179034</v>
      </c>
      <c r="Q5" s="48">
        <f>VLOOKUP($A5,'Occupancy Raw Data'!$B$8:$BE$45,'Occupancy Raw Data'!X$3,FALSE)</f>
        <v>-3.5183853793381701</v>
      </c>
      <c r="R5" s="49">
        <f>VLOOKUP($A5,'Occupancy Raw Data'!$B$8:$BE$45,'Occupancy Raw Data'!Y$3,FALSE)</f>
        <v>1.9096920158841999</v>
      </c>
      <c r="S5" s="48">
        <f>VLOOKUP($A5,'Occupancy Raw Data'!$B$8:$BE$45,'Occupancy Raw Data'!AA$3,FALSE)</f>
        <v>-7.72134862832179</v>
      </c>
      <c r="T5" s="48">
        <f>VLOOKUP($A5,'Occupancy Raw Data'!$B$8:$BE$45,'Occupancy Raw Data'!AB$3,FALSE)</f>
        <v>-7.72979209573323</v>
      </c>
      <c r="U5" s="49">
        <f>VLOOKUP($A5,'Occupancy Raw Data'!$B$8:$BE$45,'Occupancy Raw Data'!AC$3,FALSE)</f>
        <v>-7.7256767775152202</v>
      </c>
      <c r="V5" s="50">
        <f>VLOOKUP($A5,'Occupancy Raw Data'!$B$8:$BE$45,'Occupancy Raw Data'!AE$3,FALSE)</f>
        <v>-1.19011673351335</v>
      </c>
      <c r="X5" s="51">
        <f>VLOOKUP($A5,'ADR Raw Data'!$B$6:$BE$43,'ADR Raw Data'!G$1,FALSE)</f>
        <v>126.63486438837199</v>
      </c>
      <c r="Y5" s="52">
        <f>VLOOKUP($A5,'ADR Raw Data'!$B$6:$BE$43,'ADR Raw Data'!H$1,FALSE)</f>
        <v>138.06879093403501</v>
      </c>
      <c r="Z5" s="52">
        <f>VLOOKUP($A5,'ADR Raw Data'!$B$6:$BE$43,'ADR Raw Data'!I$1,FALSE)</f>
        <v>143.47171956214399</v>
      </c>
      <c r="AA5" s="52">
        <f>VLOOKUP($A5,'ADR Raw Data'!$B$6:$BE$43,'ADR Raw Data'!J$1,FALSE)</f>
        <v>140.52925578038099</v>
      </c>
      <c r="AB5" s="52">
        <f>VLOOKUP($A5,'ADR Raw Data'!$B$6:$BE$43,'ADR Raw Data'!K$1,FALSE)</f>
        <v>128.75729214448501</v>
      </c>
      <c r="AC5" s="53">
        <f>VLOOKUP($A5,'ADR Raw Data'!$B$6:$BE$43,'ADR Raw Data'!L$1,FALSE)</f>
        <v>136.12438567470201</v>
      </c>
      <c r="AD5" s="52">
        <f>VLOOKUP($A5,'ADR Raw Data'!$B$6:$BE$43,'ADR Raw Data'!N$1,FALSE)</f>
        <v>140.85027645866501</v>
      </c>
      <c r="AE5" s="52">
        <f>VLOOKUP($A5,'ADR Raw Data'!$B$6:$BE$43,'ADR Raw Data'!O$1,FALSE)</f>
        <v>142.42627984598499</v>
      </c>
      <c r="AF5" s="53">
        <f>VLOOKUP($A5,'ADR Raw Data'!$B$6:$BE$43,'ADR Raw Data'!P$1,FALSE)</f>
        <v>141.65810495392699</v>
      </c>
      <c r="AG5" s="54">
        <f>VLOOKUP($A5,'ADR Raw Data'!$B$6:$BE$43,'ADR Raw Data'!R$1,FALSE)</f>
        <v>137.78689528394</v>
      </c>
      <c r="AI5" s="47">
        <f>VLOOKUP($A5,'ADR Raw Data'!$B$6:$BE$43,'ADR Raw Data'!T$1,FALSE)</f>
        <v>10.1119326043332</v>
      </c>
      <c r="AJ5" s="48">
        <f>VLOOKUP($A5,'ADR Raw Data'!$B$6:$BE$43,'ADR Raw Data'!U$1,FALSE)</f>
        <v>10.116044692254899</v>
      </c>
      <c r="AK5" s="48">
        <f>VLOOKUP($A5,'ADR Raw Data'!$B$6:$BE$43,'ADR Raw Data'!V$1,FALSE)</f>
        <v>10.564735018196901</v>
      </c>
      <c r="AL5" s="48">
        <f>VLOOKUP($A5,'ADR Raw Data'!$B$6:$BE$43,'ADR Raw Data'!W$1,FALSE)</f>
        <v>10.3185464028714</v>
      </c>
      <c r="AM5" s="48">
        <f>VLOOKUP($A5,'ADR Raw Data'!$B$6:$BE$43,'ADR Raw Data'!X$1,FALSE)</f>
        <v>4.4689002529990303</v>
      </c>
      <c r="AN5" s="49">
        <f>VLOOKUP($A5,'ADR Raw Data'!$B$6:$BE$43,'ADR Raw Data'!Y$1,FALSE)</f>
        <v>9.1630679339237506</v>
      </c>
      <c r="AO5" s="48">
        <f>VLOOKUP($A5,'ADR Raw Data'!$B$6:$BE$43,'ADR Raw Data'!AA$1,FALSE)</f>
        <v>-1.2805988166011599</v>
      </c>
      <c r="AP5" s="48">
        <f>VLOOKUP($A5,'ADR Raw Data'!$B$6:$BE$43,'ADR Raw Data'!AB$1,FALSE)</f>
        <v>-2.4029039449804799</v>
      </c>
      <c r="AQ5" s="49">
        <f>VLOOKUP($A5,'ADR Raw Data'!$B$6:$BE$43,'ADR Raw Data'!AC$1,FALSE)</f>
        <v>-1.8622450262713099</v>
      </c>
      <c r="AR5" s="50">
        <f>VLOOKUP($A5,'ADR Raw Data'!$B$6:$BE$43,'ADR Raw Data'!AE$1,FALSE)</f>
        <v>5.1654343879742202</v>
      </c>
      <c r="AS5" s="40"/>
      <c r="AT5" s="51">
        <f>VLOOKUP($A5,'RevPAR Raw Data'!$B$6:$BE$43,'RevPAR Raw Data'!G$1,FALSE)</f>
        <v>74.224000450532301</v>
      </c>
      <c r="AU5" s="52">
        <f>VLOOKUP($A5,'RevPAR Raw Data'!$B$6:$BE$43,'RevPAR Raw Data'!H$1,FALSE)</f>
        <v>40.397101661142003</v>
      </c>
      <c r="AV5" s="52">
        <f>VLOOKUP($A5,'RevPAR Raw Data'!$B$6:$BE$43,'RevPAR Raw Data'!I$1,FALSE)</f>
        <v>61.836962340762803</v>
      </c>
      <c r="AW5" s="52">
        <f>VLOOKUP($A5,'RevPAR Raw Data'!$B$6:$BE$43,'RevPAR Raw Data'!J$1,FALSE)</f>
        <v>71.127083367901207</v>
      </c>
      <c r="AX5" s="52">
        <f>VLOOKUP($A5,'RevPAR Raw Data'!$B$6:$BE$43,'RevPAR Raw Data'!K$1,FALSE)</f>
        <v>73.510186694571601</v>
      </c>
      <c r="AY5" s="53">
        <f>VLOOKUP($A5,'RevPAR Raw Data'!$B$6:$BE$43,'RevPAR Raw Data'!L$1,FALSE)</f>
        <v>64.219066902981993</v>
      </c>
      <c r="AZ5" s="52">
        <f>VLOOKUP($A5,'RevPAR Raw Data'!$B$6:$BE$43,'RevPAR Raw Data'!N$1,FALSE)</f>
        <v>97.3205907781864</v>
      </c>
      <c r="BA5" s="52">
        <f>VLOOKUP($A5,'RevPAR Raw Data'!$B$6:$BE$43,'RevPAR Raw Data'!O$1,FALSE)</f>
        <v>104.466530293441</v>
      </c>
      <c r="BB5" s="53">
        <f>VLOOKUP($A5,'RevPAR Raw Data'!$B$6:$BE$43,'RevPAR Raw Data'!P$1,FALSE)</f>
        <v>100.89356053581299</v>
      </c>
      <c r="BC5" s="54">
        <f>VLOOKUP($A5,'RevPAR Raw Data'!$B$6:$BE$43,'RevPAR Raw Data'!R$1,FALSE)</f>
        <v>74.697493655219702</v>
      </c>
      <c r="BE5" s="47">
        <f>VLOOKUP($A5,'RevPAR Raw Data'!$B$6:$BE$43,'RevPAR Raw Data'!T$1,FALSE)</f>
        <v>-1.8932478568861899</v>
      </c>
      <c r="BF5" s="48">
        <f>VLOOKUP($A5,'RevPAR Raw Data'!$B$6:$BE$43,'RevPAR Raw Data'!U$1,FALSE)</f>
        <v>0.118591902613099</v>
      </c>
      <c r="BG5" s="48">
        <f>VLOOKUP($A5,'RevPAR Raw Data'!$B$6:$BE$43,'RevPAR Raw Data'!V$1,FALSE)</f>
        <v>2.9391506089942498</v>
      </c>
      <c r="BH5" s="48">
        <f>VLOOKUP($A5,'RevPAR Raw Data'!$B$6:$BE$43,'RevPAR Raw Data'!W$1,FALSE)</f>
        <v>4.0719170142771004</v>
      </c>
      <c r="BI5" s="48">
        <f>VLOOKUP($A5,'RevPAR Raw Data'!$B$6:$BE$43,'RevPAR Raw Data'!X$1,FALSE)</f>
        <v>5.2445500731330501</v>
      </c>
      <c r="BJ5" s="49">
        <f>VLOOKUP($A5,'RevPAR Raw Data'!$B$6:$BE$43,'RevPAR Raw Data'!Y$1,FALSE)</f>
        <v>2.1723982884134201</v>
      </c>
      <c r="BK5" s="48">
        <f>VLOOKUP($A5,'RevPAR Raw Data'!$B$6:$BE$43,'RevPAR Raw Data'!AA$1,FALSE)</f>
        <v>6.8775695091947897</v>
      </c>
      <c r="BL5" s="48">
        <f>VLOOKUP($A5,'RevPAR Raw Data'!$B$6:$BE$43,'RevPAR Raw Data'!AB$1,FALSE)</f>
        <v>4.1137548190944999</v>
      </c>
      <c r="BM5" s="49">
        <f>VLOOKUP($A5,'RevPAR Raw Data'!$B$6:$BE$43,'RevPAR Raw Data'!AC$1,FALSE)</f>
        <v>5.4286535442324402</v>
      </c>
      <c r="BN5" s="50">
        <f>VLOOKUP($A5,'RevPAR Raw Data'!$B$6:$BE$43,'RevPAR Raw Data'!AE$1,FALSE)</f>
        <v>3.4049078801425101</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87</v>
      </c>
      <c r="B7" s="47">
        <f>VLOOKUP($A7,'Occupancy Raw Data'!$B$8:$BE$45,'Occupancy Raw Data'!G$3,FALSE)</f>
        <v>63.381811438713598</v>
      </c>
      <c r="C7" s="48">
        <f>VLOOKUP($A7,'Occupancy Raw Data'!$B$8:$BE$45,'Occupancy Raw Data'!H$3,FALSE)</f>
        <v>80.956669933861306</v>
      </c>
      <c r="D7" s="48">
        <f>VLOOKUP($A7,'Occupancy Raw Data'!$B$8:$BE$45,'Occupancy Raw Data'!I$3,FALSE)</f>
        <v>88.379383118316497</v>
      </c>
      <c r="E7" s="48">
        <f>VLOOKUP($A7,'Occupancy Raw Data'!$B$8:$BE$45,'Occupancy Raw Data'!J$3,FALSE)</f>
        <v>83.024715886513505</v>
      </c>
      <c r="F7" s="48">
        <f>VLOOKUP($A7,'Occupancy Raw Data'!$B$8:$BE$45,'Occupancy Raw Data'!K$3,FALSE)</f>
        <v>67.698923591794895</v>
      </c>
      <c r="G7" s="49">
        <f>VLOOKUP($A7,'Occupancy Raw Data'!$B$8:$BE$45,'Occupancy Raw Data'!L$3,FALSE)</f>
        <v>76.68830079384</v>
      </c>
      <c r="H7" s="48">
        <f>VLOOKUP($A7,'Occupancy Raw Data'!$B$8:$BE$45,'Occupancy Raw Data'!N$3,FALSE)</f>
        <v>65.912562805195705</v>
      </c>
      <c r="I7" s="48">
        <f>VLOOKUP($A7,'Occupancy Raw Data'!$B$8:$BE$45,'Occupancy Raw Data'!O$3,FALSE)</f>
        <v>68.577534062712402</v>
      </c>
      <c r="J7" s="49">
        <f>VLOOKUP($A7,'Occupancy Raw Data'!$B$8:$BE$45,'Occupancy Raw Data'!P$3,FALSE)</f>
        <v>67.246335587106699</v>
      </c>
      <c r="K7" s="50">
        <f>VLOOKUP($A7,'Occupancy Raw Data'!$B$8:$BE$45,'Occupancy Raw Data'!R$3,FALSE)</f>
        <v>73.988733788293402</v>
      </c>
      <c r="M7" s="47">
        <f>VLOOKUP($A7,'Occupancy Raw Data'!$B$8:$BE$45,'Occupancy Raw Data'!T$3,FALSE)</f>
        <v>15.495353055581999</v>
      </c>
      <c r="N7" s="48">
        <f>VLOOKUP($A7,'Occupancy Raw Data'!$B$8:$BE$45,'Occupancy Raw Data'!U$3,FALSE)</f>
        <v>11.374743461040399</v>
      </c>
      <c r="O7" s="48">
        <f>VLOOKUP($A7,'Occupancy Raw Data'!$B$8:$BE$45,'Occupancy Raw Data'!V$3,FALSE)</f>
        <v>8.9007631921576902</v>
      </c>
      <c r="P7" s="48">
        <f>VLOOKUP($A7,'Occupancy Raw Data'!$B$8:$BE$45,'Occupancy Raw Data'!W$3,FALSE)</f>
        <v>4.7855223683301196</v>
      </c>
      <c r="Q7" s="48">
        <f>VLOOKUP($A7,'Occupancy Raw Data'!$B$8:$BE$45,'Occupancy Raw Data'!X$3,FALSE)</f>
        <v>-4.32634302557803</v>
      </c>
      <c r="R7" s="49">
        <f>VLOOKUP($A7,'Occupancy Raw Data'!$B$8:$BE$45,'Occupancy Raw Data'!Y$3,FALSE)</f>
        <v>6.8928042363265201</v>
      </c>
      <c r="S7" s="48">
        <f>VLOOKUP($A7,'Occupancy Raw Data'!$B$8:$BE$45,'Occupancy Raw Data'!AA$3,FALSE)</f>
        <v>-6.8414004969548596</v>
      </c>
      <c r="T7" s="48">
        <f>VLOOKUP($A7,'Occupancy Raw Data'!$B$8:$BE$45,'Occupancy Raw Data'!AB$3,FALSE)</f>
        <v>-8.4082183315474808</v>
      </c>
      <c r="U7" s="49">
        <f>VLOOKUP($A7,'Occupancy Raw Data'!$B$8:$BE$45,'Occupancy Raw Data'!AC$3,FALSE)</f>
        <v>-7.6452053561059001</v>
      </c>
      <c r="V7" s="50">
        <f>VLOOKUP($A7,'Occupancy Raw Data'!$B$8:$BE$45,'Occupancy Raw Data'!AE$3,FALSE)</f>
        <v>2.6924456220878601</v>
      </c>
      <c r="X7" s="51">
        <f>VLOOKUP($A7,'ADR Raw Data'!$B$6:$BE$43,'ADR Raw Data'!G$1,FALSE)</f>
        <v>190.30085012120699</v>
      </c>
      <c r="Y7" s="52">
        <f>VLOOKUP($A7,'ADR Raw Data'!$B$6:$BE$43,'ADR Raw Data'!H$1,FALSE)</f>
        <v>227.631289252953</v>
      </c>
      <c r="Z7" s="52">
        <f>VLOOKUP($A7,'ADR Raw Data'!$B$6:$BE$43,'ADR Raw Data'!I$1,FALSE)</f>
        <v>239.773610159161</v>
      </c>
      <c r="AA7" s="52">
        <f>VLOOKUP($A7,'ADR Raw Data'!$B$6:$BE$43,'ADR Raw Data'!J$1,FALSE)</f>
        <v>224.57557682694599</v>
      </c>
      <c r="AB7" s="52">
        <f>VLOOKUP($A7,'ADR Raw Data'!$B$6:$BE$43,'ADR Raw Data'!K$1,FALSE)</f>
        <v>186.76570584475701</v>
      </c>
      <c r="AC7" s="53">
        <f>VLOOKUP($A7,'ADR Raw Data'!$B$6:$BE$43,'ADR Raw Data'!L$1,FALSE)</f>
        <v>216.382648605827</v>
      </c>
      <c r="AD7" s="52">
        <f>VLOOKUP($A7,'ADR Raw Data'!$B$6:$BE$43,'ADR Raw Data'!N$1,FALSE)</f>
        <v>160.327148464712</v>
      </c>
      <c r="AE7" s="52">
        <f>VLOOKUP($A7,'ADR Raw Data'!$B$6:$BE$43,'ADR Raw Data'!O$1,FALSE)</f>
        <v>160.86184414514099</v>
      </c>
      <c r="AF7" s="53">
        <f>VLOOKUP($A7,'ADR Raw Data'!$B$6:$BE$43,'ADR Raw Data'!P$1,FALSE)</f>
        <v>160.60005204780899</v>
      </c>
      <c r="AG7" s="54">
        <f>VLOOKUP($A7,'ADR Raw Data'!$B$6:$BE$43,'ADR Raw Data'!R$1,FALSE)</f>
        <v>201.887139598228</v>
      </c>
      <c r="AI7" s="47">
        <f>VLOOKUP($A7,'ADR Raw Data'!$B$6:$BE$43,'ADR Raw Data'!T$1,FALSE)</f>
        <v>11.7115303283424</v>
      </c>
      <c r="AJ7" s="48">
        <f>VLOOKUP($A7,'ADR Raw Data'!$B$6:$BE$43,'ADR Raw Data'!U$1,FALSE)</f>
        <v>12.5170632521301</v>
      </c>
      <c r="AK7" s="48">
        <f>VLOOKUP($A7,'ADR Raw Data'!$B$6:$BE$43,'ADR Raw Data'!V$1,FALSE)</f>
        <v>9.8110608265363499</v>
      </c>
      <c r="AL7" s="48">
        <f>VLOOKUP($A7,'ADR Raw Data'!$B$6:$BE$43,'ADR Raw Data'!W$1,FALSE)</f>
        <v>4.5460330820422099</v>
      </c>
      <c r="AM7" s="48">
        <f>VLOOKUP($A7,'ADR Raw Data'!$B$6:$BE$43,'ADR Raw Data'!X$1,FALSE)</f>
        <v>-2.1784507527790402</v>
      </c>
      <c r="AN7" s="49">
        <f>VLOOKUP($A7,'ADR Raw Data'!$B$6:$BE$43,'ADR Raw Data'!Y$1,FALSE)</f>
        <v>7.3515009302266803</v>
      </c>
      <c r="AO7" s="48">
        <f>VLOOKUP($A7,'ADR Raw Data'!$B$6:$BE$43,'ADR Raw Data'!AA$1,FALSE)</f>
        <v>-0.87159097378251404</v>
      </c>
      <c r="AP7" s="48">
        <f>VLOOKUP($A7,'ADR Raw Data'!$B$6:$BE$43,'ADR Raw Data'!AB$1,FALSE)</f>
        <v>-0.74163939638397003</v>
      </c>
      <c r="AQ7" s="49">
        <f>VLOOKUP($A7,'ADR Raw Data'!$B$6:$BE$43,'ADR Raw Data'!AC$1,FALSE)</f>
        <v>-0.80595154547243497</v>
      </c>
      <c r="AR7" s="50">
        <f>VLOOKUP($A7,'ADR Raw Data'!$B$6:$BE$43,'ADR Raw Data'!AE$1,FALSE)</f>
        <v>6.1931785845403198</v>
      </c>
      <c r="AS7" s="40"/>
      <c r="AT7" s="51">
        <f>VLOOKUP($A7,'RevPAR Raw Data'!$B$6:$BE$43,'RevPAR Raw Data'!G$1,FALSE)</f>
        <v>76.784909657705995</v>
      </c>
      <c r="AU7" s="52">
        <f>VLOOKUP($A7,'RevPAR Raw Data'!$B$6:$BE$43,'RevPAR Raw Data'!H$1,FALSE)</f>
        <v>49.1895865272528</v>
      </c>
      <c r="AV7" s="52">
        <f>VLOOKUP($A7,'RevPAR Raw Data'!$B$6:$BE$43,'RevPAR Raw Data'!I$1,FALSE)</f>
        <v>89.331945935921397</v>
      </c>
      <c r="AW7" s="52">
        <f>VLOOKUP($A7,'RevPAR Raw Data'!$B$6:$BE$43,'RevPAR Raw Data'!J$1,FALSE)</f>
        <v>107.762308453142</v>
      </c>
      <c r="AX7" s="52">
        <f>VLOOKUP($A7,'RevPAR Raw Data'!$B$6:$BE$43,'RevPAR Raw Data'!K$1,FALSE)</f>
        <v>103.06927531880299</v>
      </c>
      <c r="AY7" s="53">
        <f>VLOOKUP($A7,'RevPAR Raw Data'!$B$6:$BE$43,'RevPAR Raw Data'!L$1,FALSE)</f>
        <v>85.227605178565099</v>
      </c>
      <c r="AZ7" s="52">
        <f>VLOOKUP($A7,'RevPAR Raw Data'!$B$6:$BE$43,'RevPAR Raw Data'!N$1,FALSE)</f>
        <v>109.46810378324901</v>
      </c>
      <c r="BA7" s="52">
        <f>VLOOKUP($A7,'RevPAR Raw Data'!$B$6:$BE$43,'RevPAR Raw Data'!O$1,FALSE)</f>
        <v>121.08767070542901</v>
      </c>
      <c r="BB7" s="53">
        <f>VLOOKUP($A7,'RevPAR Raw Data'!$B$6:$BE$43,'RevPAR Raw Data'!P$1,FALSE)</f>
        <v>115.277887244339</v>
      </c>
      <c r="BC7" s="54">
        <f>VLOOKUP($A7,'RevPAR Raw Data'!$B$6:$BE$43,'RevPAR Raw Data'!R$1,FALSE)</f>
        <v>93.813400054500505</v>
      </c>
      <c r="BE7" s="47">
        <f>VLOOKUP($A7,'RevPAR Raw Data'!$B$6:$BE$43,'RevPAR Raw Data'!T$1,FALSE)</f>
        <v>2.9654710516133802</v>
      </c>
      <c r="BF7" s="48">
        <f>VLOOKUP($A7,'RevPAR Raw Data'!$B$6:$BE$43,'RevPAR Raw Data'!U$1,FALSE)</f>
        <v>5.7142745346496699</v>
      </c>
      <c r="BG7" s="48">
        <f>VLOOKUP($A7,'RevPAR Raw Data'!$B$6:$BE$43,'RevPAR Raw Data'!V$1,FALSE)</f>
        <v>11.2471257151625</v>
      </c>
      <c r="BH7" s="48">
        <f>VLOOKUP($A7,'RevPAR Raw Data'!$B$6:$BE$43,'RevPAR Raw Data'!W$1,FALSE)</f>
        <v>7.9116626065879503</v>
      </c>
      <c r="BI7" s="48">
        <f>VLOOKUP($A7,'RevPAR Raw Data'!$B$6:$BE$43,'RevPAR Raw Data'!X$1,FALSE)</f>
        <v>6.1712931827199702</v>
      </c>
      <c r="BJ7" s="49">
        <f>VLOOKUP($A7,'RevPAR Raw Data'!$B$6:$BE$43,'RevPAR Raw Data'!Y$1,FALSE)</f>
        <v>6.9772616347977898</v>
      </c>
      <c r="BK7" s="48">
        <f>VLOOKUP($A7,'RevPAR Raw Data'!$B$6:$BE$43,'RevPAR Raw Data'!AA$1,FALSE)</f>
        <v>19.313881112003301</v>
      </c>
      <c r="BL7" s="48">
        <f>VLOOKUP($A7,'RevPAR Raw Data'!$B$6:$BE$43,'RevPAR Raw Data'!AB$1,FALSE)</f>
        <v>19.624871304792801</v>
      </c>
      <c r="BM7" s="49">
        <f>VLOOKUP($A7,'RevPAR Raw Data'!$B$6:$BE$43,'RevPAR Raw Data'!AC$1,FALSE)</f>
        <v>19.4770109782467</v>
      </c>
      <c r="BN7" s="50">
        <f>VLOOKUP($A7,'RevPAR Raw Data'!$B$6:$BE$43,'RevPAR Raw Data'!AE$1,FALSE)</f>
        <v>11.0564506769995</v>
      </c>
    </row>
    <row r="8" spans="1:66" x14ac:dyDescent="0.45">
      <c r="A8" s="63" t="s">
        <v>88</v>
      </c>
      <c r="B8" s="47">
        <f>VLOOKUP($A8,'Occupancy Raw Data'!$B$8:$BE$45,'Occupancy Raw Data'!G$3,FALSE)</f>
        <v>66.284947900546697</v>
      </c>
      <c r="C8" s="48">
        <f>VLOOKUP($A8,'Occupancy Raw Data'!$B$8:$BE$45,'Occupancy Raw Data'!H$3,FALSE)</f>
        <v>90.694315485401802</v>
      </c>
      <c r="D8" s="48">
        <f>VLOOKUP($A8,'Occupancy Raw Data'!$B$8:$BE$45,'Occupancy Raw Data'!I$3,FALSE)</f>
        <v>94.1710512741153</v>
      </c>
      <c r="E8" s="48">
        <f>VLOOKUP($A8,'Occupancy Raw Data'!$B$8:$BE$45,'Occupancy Raw Data'!J$3,FALSE)</f>
        <v>85.205818632002405</v>
      </c>
      <c r="F8" s="48">
        <f>VLOOKUP($A8,'Occupancy Raw Data'!$B$8:$BE$45,'Occupancy Raw Data'!K$3,FALSE)</f>
        <v>67.832456411843495</v>
      </c>
      <c r="G8" s="49">
        <f>VLOOKUP($A8,'Occupancy Raw Data'!$B$8:$BE$45,'Occupancy Raw Data'!L$3,FALSE)</f>
        <v>80.837717940781999</v>
      </c>
      <c r="H8" s="48">
        <f>VLOOKUP($A8,'Occupancy Raw Data'!$B$8:$BE$45,'Occupancy Raw Data'!N$3,FALSE)</f>
        <v>59.279892706076502</v>
      </c>
      <c r="I8" s="48">
        <f>VLOOKUP($A8,'Occupancy Raw Data'!$B$8:$BE$45,'Occupancy Raw Data'!O$3,FALSE)</f>
        <v>59.671928195604998</v>
      </c>
      <c r="J8" s="49">
        <f>VLOOKUP($A8,'Occupancy Raw Data'!$B$8:$BE$45,'Occupancy Raw Data'!P$3,FALSE)</f>
        <v>59.4759104508408</v>
      </c>
      <c r="K8" s="50">
        <f>VLOOKUP($A8,'Occupancy Raw Data'!$B$8:$BE$45,'Occupancy Raw Data'!R$3,FALSE)</f>
        <v>74.734344372227298</v>
      </c>
      <c r="M8" s="47">
        <f>VLOOKUP($A8,'Occupancy Raw Data'!$B$8:$BE$45,'Occupancy Raw Data'!T$3,FALSE)</f>
        <v>11.3680319735021</v>
      </c>
      <c r="N8" s="48">
        <f>VLOOKUP($A8,'Occupancy Raw Data'!$B$8:$BE$45,'Occupancy Raw Data'!U$3,FALSE)</f>
        <v>2.0044301224048802</v>
      </c>
      <c r="O8" s="48">
        <f>VLOOKUP($A8,'Occupancy Raw Data'!$B$8:$BE$45,'Occupancy Raw Data'!V$3,FALSE)</f>
        <v>-1.1012578072566499</v>
      </c>
      <c r="P8" s="48">
        <f>VLOOKUP($A8,'Occupancy Raw Data'!$B$8:$BE$45,'Occupancy Raw Data'!W$3,FALSE)</f>
        <v>-7.0870735574376997</v>
      </c>
      <c r="Q8" s="48">
        <f>VLOOKUP($A8,'Occupancy Raw Data'!$B$8:$BE$45,'Occupancy Raw Data'!X$3,FALSE)</f>
        <v>-14.3583883653955</v>
      </c>
      <c r="R8" s="49">
        <f>VLOOKUP($A8,'Occupancy Raw Data'!$B$8:$BE$45,'Occupancy Raw Data'!Y$3,FALSE)</f>
        <v>-2.5019449543454702</v>
      </c>
      <c r="S8" s="48">
        <f>VLOOKUP($A8,'Occupancy Raw Data'!$B$8:$BE$45,'Occupancy Raw Data'!AA$3,FALSE)</f>
        <v>-17.460563025037601</v>
      </c>
      <c r="T8" s="48">
        <f>VLOOKUP($A8,'Occupancy Raw Data'!$B$8:$BE$45,'Occupancy Raw Data'!AB$3,FALSE)</f>
        <v>-19.528334948513901</v>
      </c>
      <c r="U8" s="49">
        <f>VLOOKUP($A8,'Occupancy Raw Data'!$B$8:$BE$45,'Occupancy Raw Data'!AC$3,FALSE)</f>
        <v>-18.5109704177659</v>
      </c>
      <c r="V8" s="50">
        <f>VLOOKUP($A8,'Occupancy Raw Data'!$B$8:$BE$45,'Occupancy Raw Data'!AE$3,FALSE)</f>
        <v>-6.6709775619188099</v>
      </c>
      <c r="X8" s="51">
        <f>VLOOKUP($A8,'ADR Raw Data'!$B$6:$BE$43,'ADR Raw Data'!G$1,FALSE)</f>
        <v>200.84217276264499</v>
      </c>
      <c r="Y8" s="52">
        <f>VLOOKUP($A8,'ADR Raw Data'!$B$6:$BE$43,'ADR Raw Data'!H$1,FALSE)</f>
        <v>250.283411443521</v>
      </c>
      <c r="Z8" s="52">
        <f>VLOOKUP($A8,'ADR Raw Data'!$B$6:$BE$43,'ADR Raw Data'!I$1,FALSE)</f>
        <v>258.79265885188403</v>
      </c>
      <c r="AA8" s="52">
        <f>VLOOKUP($A8,'ADR Raw Data'!$B$6:$BE$43,'ADR Raw Data'!J$1,FALSE)</f>
        <v>250.616264680954</v>
      </c>
      <c r="AB8" s="52">
        <f>VLOOKUP($A8,'ADR Raw Data'!$B$6:$BE$43,'ADR Raw Data'!K$1,FALSE)</f>
        <v>210.86706311787</v>
      </c>
      <c r="AC8" s="53">
        <f>VLOOKUP($A8,'ADR Raw Data'!$B$6:$BE$43,'ADR Raw Data'!L$1,FALSE)</f>
        <v>237.613009597222</v>
      </c>
      <c r="AD8" s="52">
        <f>VLOOKUP($A8,'ADR Raw Data'!$B$6:$BE$43,'ADR Raw Data'!N$1,FALSE)</f>
        <v>158.98017403411001</v>
      </c>
      <c r="AE8" s="52">
        <f>VLOOKUP($A8,'ADR Raw Data'!$B$6:$BE$43,'ADR Raw Data'!O$1,FALSE)</f>
        <v>151.28199861687401</v>
      </c>
      <c r="AF8" s="53">
        <f>VLOOKUP($A8,'ADR Raw Data'!$B$6:$BE$43,'ADR Raw Data'!P$1,FALSE)</f>
        <v>155.11840069384201</v>
      </c>
      <c r="AG8" s="54">
        <f>VLOOKUP($A8,'ADR Raw Data'!$B$6:$BE$43,'ADR Raw Data'!R$1,FALSE)</f>
        <v>218.855361087007</v>
      </c>
      <c r="AI8" s="47">
        <f>VLOOKUP($A8,'ADR Raw Data'!$B$6:$BE$43,'ADR Raw Data'!T$1,FALSE)</f>
        <v>10.2432770223462</v>
      </c>
      <c r="AJ8" s="48">
        <f>VLOOKUP($A8,'ADR Raw Data'!$B$6:$BE$43,'ADR Raw Data'!U$1,FALSE)</f>
        <v>14.700067400153801</v>
      </c>
      <c r="AK8" s="48">
        <f>VLOOKUP($A8,'ADR Raw Data'!$B$6:$BE$43,'ADR Raw Data'!V$1,FALSE)</f>
        <v>12.213496879300299</v>
      </c>
      <c r="AL8" s="48">
        <f>VLOOKUP($A8,'ADR Raw Data'!$B$6:$BE$43,'ADR Raw Data'!W$1,FALSE)</f>
        <v>10.811401667907001</v>
      </c>
      <c r="AM8" s="48">
        <f>VLOOKUP($A8,'ADR Raw Data'!$B$6:$BE$43,'ADR Raw Data'!X$1,FALSE)</f>
        <v>7.2174295090672702</v>
      </c>
      <c r="AN8" s="49">
        <f>VLOOKUP($A8,'ADR Raw Data'!$B$6:$BE$43,'ADR Raw Data'!Y$1,FALSE)</f>
        <v>11.276971621660699</v>
      </c>
      <c r="AO8" s="48">
        <f>VLOOKUP($A8,'ADR Raw Data'!$B$6:$BE$43,'ADR Raw Data'!AA$1,FALSE)</f>
        <v>-1.3441220791767601</v>
      </c>
      <c r="AP8" s="48">
        <f>VLOOKUP($A8,'ADR Raw Data'!$B$6:$BE$43,'ADR Raw Data'!AB$1,FALSE)</f>
        <v>-5.3564612315858096</v>
      </c>
      <c r="AQ8" s="49">
        <f>VLOOKUP($A8,'ADR Raw Data'!$B$6:$BE$43,'ADR Raw Data'!AC$1,FALSE)</f>
        <v>-3.34379108425648</v>
      </c>
      <c r="AR8" s="50">
        <f>VLOOKUP($A8,'ADR Raw Data'!$B$6:$BE$43,'ADR Raw Data'!AE$1,FALSE)</f>
        <v>9.5820547001681895</v>
      </c>
      <c r="AS8" s="40"/>
      <c r="AT8" s="51">
        <f>VLOOKUP($A8,'RevPAR Raw Data'!$B$6:$BE$43,'RevPAR Raw Data'!G$1,FALSE)</f>
        <v>68.981098731043005</v>
      </c>
      <c r="AU8" s="52">
        <f>VLOOKUP($A8,'RevPAR Raw Data'!$B$6:$BE$43,'RevPAR Raw Data'!H$1,FALSE)</f>
        <v>50.431725987826198</v>
      </c>
      <c r="AV8" s="52">
        <f>VLOOKUP($A8,'RevPAR Raw Data'!$B$6:$BE$43,'RevPAR Raw Data'!I$1,FALSE)</f>
        <v>95.158852780356895</v>
      </c>
      <c r="AW8" s="52">
        <f>VLOOKUP($A8,'RevPAR Raw Data'!$B$6:$BE$43,'RevPAR Raw Data'!J$1,FALSE)</f>
        <v>113.84338491695</v>
      </c>
      <c r="AX8" s="52">
        <f>VLOOKUP($A8,'RevPAR Raw Data'!$B$6:$BE$43,'RevPAR Raw Data'!K$1,FALSE)</f>
        <v>102.19832559579</v>
      </c>
      <c r="AY8" s="53">
        <f>VLOOKUP($A8,'RevPAR Raw Data'!$B$6:$BE$43,'RevPAR Raw Data'!L$1,FALSE)</f>
        <v>86.122677602393395</v>
      </c>
      <c r="AZ8" s="52">
        <f>VLOOKUP($A8,'RevPAR Raw Data'!$B$6:$BE$43,'RevPAR Raw Data'!N$1,FALSE)</f>
        <v>95.080837717940696</v>
      </c>
      <c r="BA8" s="52">
        <f>VLOOKUP($A8,'RevPAR Raw Data'!$B$6:$BE$43,'RevPAR Raw Data'!O$1,FALSE)</f>
        <v>112.973422057154</v>
      </c>
      <c r="BB8" s="53">
        <f>VLOOKUP($A8,'RevPAR Raw Data'!$B$6:$BE$43,'RevPAR Raw Data'!P$1,FALSE)</f>
        <v>104.02712988754701</v>
      </c>
      <c r="BC8" s="54">
        <f>VLOOKUP($A8,'RevPAR Raw Data'!$B$6:$BE$43,'RevPAR Raw Data'!R$1,FALSE)</f>
        <v>91.238235398151801</v>
      </c>
      <c r="BE8" s="47">
        <f>VLOOKUP($A8,'RevPAR Raw Data'!$B$6:$BE$43,'RevPAR Raw Data'!T$1,FALSE)</f>
        <v>-2.7347135007635499</v>
      </c>
      <c r="BF8" s="48">
        <f>VLOOKUP($A8,'RevPAR Raw Data'!$B$6:$BE$43,'RevPAR Raw Data'!U$1,FALSE)</f>
        <v>3.4541872269314098</v>
      </c>
      <c r="BG8" s="48">
        <f>VLOOKUP($A8,'RevPAR Raw Data'!$B$6:$BE$43,'RevPAR Raw Data'!V$1,FALSE)</f>
        <v>3.07687089153941E-2</v>
      </c>
      <c r="BH8" s="48">
        <f>VLOOKUP($A8,'RevPAR Raw Data'!$B$6:$BE$43,'RevPAR Raw Data'!W$1,FALSE)</f>
        <v>1.5887186576901899</v>
      </c>
      <c r="BI8" s="48">
        <f>VLOOKUP($A8,'RevPAR Raw Data'!$B$6:$BE$43,'RevPAR Raw Data'!X$1,FALSE)</f>
        <v>-2.9230385557585299</v>
      </c>
      <c r="BJ8" s="49">
        <f>VLOOKUP($A8,'RevPAR Raw Data'!$B$6:$BE$43,'RevPAR Raw Data'!Y$1,FALSE)</f>
        <v>-0.35249051991727798</v>
      </c>
      <c r="BK8" s="48">
        <f>VLOOKUP($A8,'RevPAR Raw Data'!$B$6:$BE$43,'RevPAR Raw Data'!AA$1,FALSE)</f>
        <v>18.895051374991599</v>
      </c>
      <c r="BL8" s="48">
        <f>VLOOKUP($A8,'RevPAR Raw Data'!$B$6:$BE$43,'RevPAR Raw Data'!AB$1,FALSE)</f>
        <v>31.572297628497701</v>
      </c>
      <c r="BM8" s="49">
        <f>VLOOKUP($A8,'RevPAR Raw Data'!$B$6:$BE$43,'RevPAR Raw Data'!AC$1,FALSE)</f>
        <v>25.458948774309501</v>
      </c>
      <c r="BN8" s="50">
        <f>VLOOKUP($A8,'RevPAR Raw Data'!$B$6:$BE$43,'RevPAR Raw Data'!AE$1,FALSE)</f>
        <v>6.8057609571629198</v>
      </c>
    </row>
    <row r="9" spans="1:66" x14ac:dyDescent="0.45">
      <c r="A9" s="63" t="s">
        <v>89</v>
      </c>
      <c r="B9" s="47">
        <f>VLOOKUP($A9,'Occupancy Raw Data'!$B$8:$BE$45,'Occupancy Raw Data'!G$3,FALSE)</f>
        <v>72.328354752807599</v>
      </c>
      <c r="C9" s="48">
        <f>VLOOKUP($A9,'Occupancy Raw Data'!$B$8:$BE$45,'Occupancy Raw Data'!H$3,FALSE)</f>
        <v>87.993516267222404</v>
      </c>
      <c r="D9" s="48">
        <f>VLOOKUP($A9,'Occupancy Raw Data'!$B$8:$BE$45,'Occupancy Raw Data'!I$3,FALSE)</f>
        <v>92.323723515109407</v>
      </c>
      <c r="E9" s="48">
        <f>VLOOKUP($A9,'Occupancy Raw Data'!$B$8:$BE$45,'Occupancy Raw Data'!J$3,FALSE)</f>
        <v>87.900891513256894</v>
      </c>
      <c r="F9" s="48">
        <f>VLOOKUP($A9,'Occupancy Raw Data'!$B$8:$BE$45,'Occupancy Raw Data'!K$3,FALSE)</f>
        <v>67.442398981127695</v>
      </c>
      <c r="G9" s="49">
        <f>VLOOKUP($A9,'Occupancy Raw Data'!$B$8:$BE$45,'Occupancy Raw Data'!L$3,FALSE)</f>
        <v>81.597777005904803</v>
      </c>
      <c r="H9" s="48">
        <f>VLOOKUP($A9,'Occupancy Raw Data'!$B$8:$BE$45,'Occupancy Raw Data'!N$3,FALSE)</f>
        <v>62.452240361236498</v>
      </c>
      <c r="I9" s="48">
        <f>VLOOKUP($A9,'Occupancy Raw Data'!$B$8:$BE$45,'Occupancy Raw Data'!O$3,FALSE)</f>
        <v>64.107907838369798</v>
      </c>
      <c r="J9" s="49">
        <f>VLOOKUP($A9,'Occupancy Raw Data'!$B$8:$BE$45,'Occupancy Raw Data'!P$3,FALSE)</f>
        <v>63.280074099803102</v>
      </c>
      <c r="K9" s="50">
        <f>VLOOKUP($A9,'Occupancy Raw Data'!$B$8:$BE$45,'Occupancy Raw Data'!R$3,FALSE)</f>
        <v>76.364147604161403</v>
      </c>
      <c r="M9" s="47">
        <f>VLOOKUP($A9,'Occupancy Raw Data'!$B$8:$BE$45,'Occupancy Raw Data'!T$3,FALSE)</f>
        <v>39.031906071042002</v>
      </c>
      <c r="N9" s="48">
        <f>VLOOKUP($A9,'Occupancy Raw Data'!$B$8:$BE$45,'Occupancy Raw Data'!U$3,FALSE)</f>
        <v>28.229150461199399</v>
      </c>
      <c r="O9" s="48">
        <f>VLOOKUP($A9,'Occupancy Raw Data'!$B$8:$BE$45,'Occupancy Raw Data'!V$3,FALSE)</f>
        <v>11.430212899752901</v>
      </c>
      <c r="P9" s="48">
        <f>VLOOKUP($A9,'Occupancy Raw Data'!$B$8:$BE$45,'Occupancy Raw Data'!W$3,FALSE)</f>
        <v>8.5393905785205906</v>
      </c>
      <c r="Q9" s="48">
        <f>VLOOKUP($A9,'Occupancy Raw Data'!$B$8:$BE$45,'Occupancy Raw Data'!X$3,FALSE)</f>
        <v>-5.33056271297857</v>
      </c>
      <c r="R9" s="49">
        <f>VLOOKUP($A9,'Occupancy Raw Data'!$B$8:$BE$45,'Occupancy Raw Data'!Y$3,FALSE)</f>
        <v>14.692710814120099</v>
      </c>
      <c r="S9" s="48">
        <f>VLOOKUP($A9,'Occupancy Raw Data'!$B$8:$BE$45,'Occupancy Raw Data'!AA$3,FALSE)</f>
        <v>-14.7973006500272</v>
      </c>
      <c r="T9" s="48">
        <f>VLOOKUP($A9,'Occupancy Raw Data'!$B$8:$BE$45,'Occupancy Raw Data'!AB$3,FALSE)</f>
        <v>-19.791148209965701</v>
      </c>
      <c r="U9" s="49">
        <f>VLOOKUP($A9,'Occupancy Raw Data'!$B$8:$BE$45,'Occupancy Raw Data'!AC$3,FALSE)</f>
        <v>-17.4022299084032</v>
      </c>
      <c r="V9" s="50">
        <f>VLOOKUP($A9,'Occupancy Raw Data'!$B$8:$BE$45,'Occupancy Raw Data'!AE$3,FALSE)</f>
        <v>5.03016167720968</v>
      </c>
      <c r="X9" s="51">
        <f>VLOOKUP($A9,'ADR Raw Data'!$B$6:$BE$43,'ADR Raw Data'!G$1,FALSE)</f>
        <v>186.196894509364</v>
      </c>
      <c r="Y9" s="52">
        <f>VLOOKUP($A9,'ADR Raw Data'!$B$6:$BE$43,'ADR Raw Data'!H$1,FALSE)</f>
        <v>203.468939473684</v>
      </c>
      <c r="Z9" s="52">
        <f>VLOOKUP($A9,'ADR Raw Data'!$B$6:$BE$43,'ADR Raw Data'!I$1,FALSE)</f>
        <v>211.93253072485501</v>
      </c>
      <c r="AA9" s="52">
        <f>VLOOKUP($A9,'ADR Raw Data'!$B$6:$BE$43,'ADR Raw Data'!J$1,FALSE)</f>
        <v>202.31891069546799</v>
      </c>
      <c r="AB9" s="52">
        <f>VLOOKUP($A9,'ADR Raw Data'!$B$6:$BE$43,'ADR Raw Data'!K$1,FALSE)</f>
        <v>168.58846695278899</v>
      </c>
      <c r="AC9" s="53">
        <f>VLOOKUP($A9,'ADR Raw Data'!$B$6:$BE$43,'ADR Raw Data'!L$1,FALSE)</f>
        <v>196.308500198649</v>
      </c>
      <c r="AD9" s="52">
        <f>VLOOKUP($A9,'ADR Raw Data'!$B$6:$BE$43,'ADR Raw Data'!N$1,FALSE)</f>
        <v>145.17885428253601</v>
      </c>
      <c r="AE9" s="52">
        <f>VLOOKUP($A9,'ADR Raw Data'!$B$6:$BE$43,'ADR Raw Data'!O$1,FALSE)</f>
        <v>139.93498826079099</v>
      </c>
      <c r="AF9" s="53">
        <f>VLOOKUP($A9,'ADR Raw Data'!$B$6:$BE$43,'ADR Raw Data'!P$1,FALSE)</f>
        <v>142.52262098618601</v>
      </c>
      <c r="AG9" s="54">
        <f>VLOOKUP($A9,'ADR Raw Data'!$B$6:$BE$43,'ADR Raw Data'!R$1,FALSE)</f>
        <v>183.57412332950599</v>
      </c>
      <c r="AI9" s="47">
        <f>VLOOKUP($A9,'ADR Raw Data'!$B$6:$BE$43,'ADR Raw Data'!T$1,FALSE)</f>
        <v>42.397379091774901</v>
      </c>
      <c r="AJ9" s="48">
        <f>VLOOKUP($A9,'ADR Raw Data'!$B$6:$BE$43,'ADR Raw Data'!U$1,FALSE)</f>
        <v>29.860245489270799</v>
      </c>
      <c r="AK9" s="48">
        <f>VLOOKUP($A9,'ADR Raw Data'!$B$6:$BE$43,'ADR Raw Data'!V$1,FALSE)</f>
        <v>26.3051654807993</v>
      </c>
      <c r="AL9" s="48">
        <f>VLOOKUP($A9,'ADR Raw Data'!$B$6:$BE$43,'ADR Raw Data'!W$1,FALSE)</f>
        <v>25.404144916772701</v>
      </c>
      <c r="AM9" s="48">
        <f>VLOOKUP($A9,'ADR Raw Data'!$B$6:$BE$43,'ADR Raw Data'!X$1,FALSE)</f>
        <v>12.859840464256401</v>
      </c>
      <c r="AN9" s="49">
        <f>VLOOKUP($A9,'ADR Raw Data'!$B$6:$BE$43,'ADR Raw Data'!Y$1,FALSE)</f>
        <v>26.588952324137701</v>
      </c>
      <c r="AO9" s="48">
        <f>VLOOKUP($A9,'ADR Raw Data'!$B$6:$BE$43,'ADR Raw Data'!AA$1,FALSE)</f>
        <v>4.5744848623814098</v>
      </c>
      <c r="AP9" s="48">
        <f>VLOOKUP($A9,'ADR Raw Data'!$B$6:$BE$43,'ADR Raw Data'!AB$1,FALSE)</f>
        <v>-2.7440379795708099</v>
      </c>
      <c r="AQ9" s="49">
        <f>VLOOKUP($A9,'ADR Raw Data'!$B$6:$BE$43,'ADR Raw Data'!AC$1,FALSE)</f>
        <v>0.74760780584777797</v>
      </c>
      <c r="AR9" s="50">
        <f>VLOOKUP($A9,'ADR Raw Data'!$B$6:$BE$43,'ADR Raw Data'!AE$1,FALSE)</f>
        <v>21.5900339065144</v>
      </c>
      <c r="AS9" s="40"/>
      <c r="AT9" s="51">
        <f>VLOOKUP($A9,'RevPAR Raw Data'!$B$6:$BE$43,'RevPAR Raw Data'!G$1,FALSE)</f>
        <v>65.622345721894106</v>
      </c>
      <c r="AU9" s="52">
        <f>VLOOKUP($A9,'RevPAR Raw Data'!$B$6:$BE$43,'RevPAR Raw Data'!H$1,FALSE)</f>
        <v>42.4838890818571</v>
      </c>
      <c r="AV9" s="52">
        <f>VLOOKUP($A9,'RevPAR Raw Data'!$B$6:$BE$43,'RevPAR Raw Data'!I$1,FALSE)</f>
        <v>67.418073405117497</v>
      </c>
      <c r="AW9" s="52">
        <f>VLOOKUP($A9,'RevPAR Raw Data'!$B$6:$BE$43,'RevPAR Raw Data'!J$1,FALSE)</f>
        <v>77.556825286557796</v>
      </c>
      <c r="AX9" s="52">
        <f>VLOOKUP($A9,'RevPAR Raw Data'!$B$6:$BE$43,'RevPAR Raw Data'!K$1,FALSE)</f>
        <v>77.660229246265999</v>
      </c>
      <c r="AY9" s="53">
        <f>VLOOKUP($A9,'RevPAR Raw Data'!$B$6:$BE$43,'RevPAR Raw Data'!L$1,FALSE)</f>
        <v>66.148272548338497</v>
      </c>
      <c r="AZ9" s="52">
        <f>VLOOKUP($A9,'RevPAR Raw Data'!$B$6:$BE$43,'RevPAR Raw Data'!N$1,FALSE)</f>
        <v>83.847911311798001</v>
      </c>
      <c r="BA9" s="52">
        <f>VLOOKUP($A9,'RevPAR Raw Data'!$B$6:$BE$43,'RevPAR Raw Data'!O$1,FALSE)</f>
        <v>99.575922195206601</v>
      </c>
      <c r="BB9" s="53">
        <f>VLOOKUP($A9,'RevPAR Raw Data'!$B$6:$BE$43,'RevPAR Raw Data'!P$1,FALSE)</f>
        <v>91.711916753502294</v>
      </c>
      <c r="BC9" s="54">
        <f>VLOOKUP($A9,'RevPAR Raw Data'!$B$6:$BE$43,'RevPAR Raw Data'!R$1,FALSE)</f>
        <v>73.452170892671006</v>
      </c>
      <c r="BE9" s="47">
        <f>VLOOKUP($A9,'RevPAR Raw Data'!$B$6:$BE$43,'RevPAR Raw Data'!T$1,FALSE)</f>
        <v>1.27700796336058</v>
      </c>
      <c r="BF9" s="48">
        <f>VLOOKUP($A9,'RevPAR Raw Data'!$B$6:$BE$43,'RevPAR Raw Data'!U$1,FALSE)</f>
        <v>2.29512654340428</v>
      </c>
      <c r="BG9" s="48">
        <f>VLOOKUP($A9,'RevPAR Raw Data'!$B$6:$BE$43,'RevPAR Raw Data'!V$1,FALSE)</f>
        <v>12.0001681236766</v>
      </c>
      <c r="BH9" s="48">
        <f>VLOOKUP($A9,'RevPAR Raw Data'!$B$6:$BE$43,'RevPAR Raw Data'!W$1,FALSE)</f>
        <v>5.1361302091195604</v>
      </c>
      <c r="BI9" s="48">
        <f>VLOOKUP($A9,'RevPAR Raw Data'!$B$6:$BE$43,'RevPAR Raw Data'!X$1,FALSE)</f>
        <v>9.5658873471920405</v>
      </c>
      <c r="BJ9" s="49">
        <f>VLOOKUP($A9,'RevPAR Raw Data'!$B$6:$BE$43,'RevPAR Raw Data'!Y$1,FALSE)</f>
        <v>6.2902285389355299</v>
      </c>
      <c r="BK9" s="48">
        <f>VLOOKUP($A9,'RevPAR Raw Data'!$B$6:$BE$43,'RevPAR Raw Data'!AA$1,FALSE)</f>
        <v>11.451085461912401</v>
      </c>
      <c r="BL9" s="48">
        <f>VLOOKUP($A9,'RevPAR Raw Data'!$B$6:$BE$43,'RevPAR Raw Data'!AB$1,FALSE)</f>
        <v>14.3414574615588</v>
      </c>
      <c r="BM9" s="49">
        <f>VLOOKUP($A9,'RevPAR Raw Data'!$B$6:$BE$43,'RevPAR Raw Data'!AC$1,FALSE)</f>
        <v>13.001807573724699</v>
      </c>
      <c r="BN9" s="50">
        <f>VLOOKUP($A9,'RevPAR Raw Data'!$B$6:$BE$43,'RevPAR Raw Data'!AE$1,FALSE)</f>
        <v>8.5910690572821995</v>
      </c>
    </row>
    <row r="10" spans="1:66" x14ac:dyDescent="0.45">
      <c r="A10" s="63" t="s">
        <v>26</v>
      </c>
      <c r="B10" s="47">
        <f>VLOOKUP($A10,'Occupancy Raw Data'!$B$8:$BE$45,'Occupancy Raw Data'!G$3,FALSE)</f>
        <v>57.0999422299248</v>
      </c>
      <c r="C10" s="48">
        <f>VLOOKUP($A10,'Occupancy Raw Data'!$B$8:$BE$45,'Occupancy Raw Data'!H$3,FALSE)</f>
        <v>79.121894858463307</v>
      </c>
      <c r="D10" s="48">
        <f>VLOOKUP($A10,'Occupancy Raw Data'!$B$8:$BE$45,'Occupancy Raw Data'!I$3,FALSE)</f>
        <v>91.126516464471393</v>
      </c>
      <c r="E10" s="48">
        <f>VLOOKUP($A10,'Occupancy Raw Data'!$B$8:$BE$45,'Occupancy Raw Data'!J$3,FALSE)</f>
        <v>88.249566724436704</v>
      </c>
      <c r="F10" s="48">
        <f>VLOOKUP($A10,'Occupancy Raw Data'!$B$8:$BE$45,'Occupancy Raw Data'!K$3,FALSE)</f>
        <v>70.098209127671794</v>
      </c>
      <c r="G10" s="49">
        <f>VLOOKUP($A10,'Occupancy Raw Data'!$B$8:$BE$45,'Occupancy Raw Data'!L$3,FALSE)</f>
        <v>77.139225880993607</v>
      </c>
      <c r="H10" s="48">
        <f>VLOOKUP($A10,'Occupancy Raw Data'!$B$8:$BE$45,'Occupancy Raw Data'!N$3,FALSE)</f>
        <v>64.459849797804694</v>
      </c>
      <c r="I10" s="48">
        <f>VLOOKUP($A10,'Occupancy Raw Data'!$B$8:$BE$45,'Occupancy Raw Data'!O$3,FALSE)</f>
        <v>70.2484113229347</v>
      </c>
      <c r="J10" s="49">
        <f>VLOOKUP($A10,'Occupancy Raw Data'!$B$8:$BE$45,'Occupancy Raw Data'!P$3,FALSE)</f>
        <v>67.354130560369697</v>
      </c>
      <c r="K10" s="50">
        <f>VLOOKUP($A10,'Occupancy Raw Data'!$B$8:$BE$45,'Occupancy Raw Data'!R$3,FALSE)</f>
        <v>74.343484360815296</v>
      </c>
      <c r="M10" s="47">
        <f>VLOOKUP($A10,'Occupancy Raw Data'!$B$8:$BE$45,'Occupancy Raw Data'!T$3,FALSE)</f>
        <v>15.6972371945141</v>
      </c>
      <c r="N10" s="48">
        <f>VLOOKUP($A10,'Occupancy Raw Data'!$B$8:$BE$45,'Occupancy Raw Data'!U$3,FALSE)</f>
        <v>18.5458583977045</v>
      </c>
      <c r="O10" s="48">
        <f>VLOOKUP($A10,'Occupancy Raw Data'!$B$8:$BE$45,'Occupancy Raw Data'!V$3,FALSE)</f>
        <v>17.335050362079301</v>
      </c>
      <c r="P10" s="48">
        <f>VLOOKUP($A10,'Occupancy Raw Data'!$B$8:$BE$45,'Occupancy Raw Data'!W$3,FALSE)</f>
        <v>21.166389089842198</v>
      </c>
      <c r="Q10" s="48">
        <f>VLOOKUP($A10,'Occupancy Raw Data'!$B$8:$BE$45,'Occupancy Raw Data'!X$3,FALSE)</f>
        <v>10.6181440172998</v>
      </c>
      <c r="R10" s="49">
        <f>VLOOKUP($A10,'Occupancy Raw Data'!$B$8:$BE$45,'Occupancy Raw Data'!Y$3,FALSE)</f>
        <v>16.890712795328099</v>
      </c>
      <c r="S10" s="48">
        <f>VLOOKUP($A10,'Occupancy Raw Data'!$B$8:$BE$45,'Occupancy Raw Data'!AA$3,FALSE)</f>
        <v>-2.64650259158774</v>
      </c>
      <c r="T10" s="48">
        <f>VLOOKUP($A10,'Occupancy Raw Data'!$B$8:$BE$45,'Occupancy Raw Data'!AB$3,FALSE)</f>
        <v>0.21921391175025801</v>
      </c>
      <c r="U10" s="49">
        <f>VLOOKUP($A10,'Occupancy Raw Data'!$B$8:$BE$45,'Occupancy Raw Data'!AC$3,FALSE)</f>
        <v>-1.1728304731367101</v>
      </c>
      <c r="V10" s="50">
        <f>VLOOKUP($A10,'Occupancy Raw Data'!$B$8:$BE$45,'Occupancy Raw Data'!AE$3,FALSE)</f>
        <v>11.610111164766</v>
      </c>
      <c r="X10" s="51">
        <f>VLOOKUP($A10,'ADR Raw Data'!$B$6:$BE$43,'ADR Raw Data'!G$1,FALSE)</f>
        <v>149.65431808984201</v>
      </c>
      <c r="Y10" s="52">
        <f>VLOOKUP($A10,'ADR Raw Data'!$B$6:$BE$43,'ADR Raw Data'!H$1,FALSE)</f>
        <v>180.15437353971899</v>
      </c>
      <c r="Z10" s="52">
        <f>VLOOKUP($A10,'ADR Raw Data'!$B$6:$BE$43,'ADR Raw Data'!I$1,FALSE)</f>
        <v>198.03301762393801</v>
      </c>
      <c r="AA10" s="52">
        <f>VLOOKUP($A10,'ADR Raw Data'!$B$6:$BE$43,'ADR Raw Data'!J$1,FALSE)</f>
        <v>197.43419481539601</v>
      </c>
      <c r="AB10" s="52">
        <f>VLOOKUP($A10,'ADR Raw Data'!$B$6:$BE$43,'ADR Raw Data'!K$1,FALSE)</f>
        <v>166.002406461183</v>
      </c>
      <c r="AC10" s="53">
        <f>VLOOKUP($A10,'ADR Raw Data'!$B$6:$BE$43,'ADR Raw Data'!L$1,FALSE)</f>
        <v>181.24480798034801</v>
      </c>
      <c r="AD10" s="52">
        <f>VLOOKUP($A10,'ADR Raw Data'!$B$6:$BE$43,'ADR Raw Data'!N$1,FALSE)</f>
        <v>137.25973651191899</v>
      </c>
      <c r="AE10" s="52">
        <f>VLOOKUP($A10,'ADR Raw Data'!$B$6:$BE$43,'ADR Raw Data'!O$1,FALSE)</f>
        <v>134.54252631578899</v>
      </c>
      <c r="AF10" s="53">
        <f>VLOOKUP($A10,'ADR Raw Data'!$B$6:$BE$43,'ADR Raw Data'!P$1,FALSE)</f>
        <v>135.84275066472199</v>
      </c>
      <c r="AG10" s="54">
        <f>VLOOKUP($A10,'ADR Raw Data'!$B$6:$BE$43,'ADR Raw Data'!R$1,FALSE)</f>
        <v>169.49234719477801</v>
      </c>
      <c r="AI10" s="47">
        <f>VLOOKUP($A10,'ADR Raw Data'!$B$6:$BE$43,'ADR Raw Data'!T$1,FALSE)</f>
        <v>2.5456982631352201</v>
      </c>
      <c r="AJ10" s="48">
        <f>VLOOKUP($A10,'ADR Raw Data'!$B$6:$BE$43,'ADR Raw Data'!U$1,FALSE)</f>
        <v>5.9901120699665098</v>
      </c>
      <c r="AK10" s="48">
        <f>VLOOKUP($A10,'ADR Raw Data'!$B$6:$BE$43,'ADR Raw Data'!V$1,FALSE)</f>
        <v>7.4999442462215997</v>
      </c>
      <c r="AL10" s="48">
        <f>VLOOKUP($A10,'ADR Raw Data'!$B$6:$BE$43,'ADR Raw Data'!W$1,FALSE)</f>
        <v>11.7118854453936</v>
      </c>
      <c r="AM10" s="48">
        <f>VLOOKUP($A10,'ADR Raw Data'!$B$6:$BE$43,'ADR Raw Data'!X$1,FALSE)</f>
        <v>5.58088319906956</v>
      </c>
      <c r="AN10" s="49">
        <f>VLOOKUP($A10,'ADR Raw Data'!$B$6:$BE$43,'ADR Raw Data'!Y$1,FALSE)</f>
        <v>7.3879980016815203</v>
      </c>
      <c r="AO10" s="48">
        <f>VLOOKUP($A10,'ADR Raw Data'!$B$6:$BE$43,'ADR Raw Data'!AA$1,FALSE)</f>
        <v>6.3291118822087498</v>
      </c>
      <c r="AP10" s="48">
        <f>VLOOKUP($A10,'ADR Raw Data'!$B$6:$BE$43,'ADR Raw Data'!AB$1,FALSE)</f>
        <v>6.1267966004182499</v>
      </c>
      <c r="AQ10" s="49">
        <f>VLOOKUP($A10,'ADR Raw Data'!$B$6:$BE$43,'ADR Raw Data'!AC$1,FALSE)</f>
        <v>6.2105986944395104</v>
      </c>
      <c r="AR10" s="50">
        <f>VLOOKUP($A10,'ADR Raw Data'!$B$6:$BE$43,'ADR Raw Data'!AE$1,FALSE)</f>
        <v>8.0766050584560301</v>
      </c>
      <c r="AS10" s="40"/>
      <c r="AT10" s="51">
        <f>VLOOKUP($A10,'RevPAR Raw Data'!$B$6:$BE$43,'RevPAR Raw Data'!G$1,FALSE)</f>
        <v>69.741778162911601</v>
      </c>
      <c r="AU10" s="52">
        <f>VLOOKUP($A10,'RevPAR Raw Data'!$B$6:$BE$43,'RevPAR Raw Data'!H$1,FALSE)</f>
        <v>51.302898902368497</v>
      </c>
      <c r="AV10" s="52">
        <f>VLOOKUP($A10,'RevPAR Raw Data'!$B$6:$BE$43,'RevPAR Raw Data'!I$1,FALSE)</f>
        <v>93.261027151935195</v>
      </c>
      <c r="AW10" s="52">
        <f>VLOOKUP($A10,'RevPAR Raw Data'!$B$6:$BE$43,'RevPAR Raw Data'!J$1,FALSE)</f>
        <v>101.10599884459801</v>
      </c>
      <c r="AX10" s="52">
        <f>VLOOKUP($A10,'RevPAR Raw Data'!$B$6:$BE$43,'RevPAR Raw Data'!K$1,FALSE)</f>
        <v>87.281636048526806</v>
      </c>
      <c r="AY10" s="53">
        <f>VLOOKUP($A10,'RevPAR Raw Data'!$B$6:$BE$43,'RevPAR Raw Data'!L$1,FALSE)</f>
        <v>80.538667822068106</v>
      </c>
      <c r="AZ10" s="52">
        <f>VLOOKUP($A10,'RevPAR Raw Data'!$B$6:$BE$43,'RevPAR Raw Data'!N$1,FALSE)</f>
        <v>81.520895436163997</v>
      </c>
      <c r="BA10" s="52">
        <f>VLOOKUP($A10,'RevPAR Raw Data'!$B$6:$BE$43,'RevPAR Raw Data'!O$1,FALSE)</f>
        <v>87.683950317735395</v>
      </c>
      <c r="BB10" s="53">
        <f>VLOOKUP($A10,'RevPAR Raw Data'!$B$6:$BE$43,'RevPAR Raw Data'!P$1,FALSE)</f>
        <v>84.602422876949703</v>
      </c>
      <c r="BC10" s="54">
        <f>VLOOKUP($A10,'RevPAR Raw Data'!$B$6:$BE$43,'RevPAR Raw Data'!R$1,FALSE)</f>
        <v>81.699740694891403</v>
      </c>
      <c r="BE10" s="47">
        <f>VLOOKUP($A10,'RevPAR Raw Data'!$B$6:$BE$43,'RevPAR Raw Data'!T$1,FALSE)</f>
        <v>11.2577771079367</v>
      </c>
      <c r="BF10" s="48">
        <f>VLOOKUP($A10,'RevPAR Raw Data'!$B$6:$BE$43,'RevPAR Raw Data'!U$1,FALSE)</f>
        <v>11.5232029028939</v>
      </c>
      <c r="BG10" s="48">
        <f>VLOOKUP($A10,'RevPAR Raw Data'!$B$6:$BE$43,'RevPAR Raw Data'!V$1,FALSE)</f>
        <v>22.807724037120401</v>
      </c>
      <c r="BH10" s="48">
        <f>VLOOKUP($A10,'RevPAR Raw Data'!$B$6:$BE$43,'RevPAR Raw Data'!W$1,FALSE)</f>
        <v>17.563745387860699</v>
      </c>
      <c r="BI10" s="48">
        <f>VLOOKUP($A10,'RevPAR Raw Data'!$B$6:$BE$43,'RevPAR Raw Data'!X$1,FALSE)</f>
        <v>19.3071169672039</v>
      </c>
      <c r="BJ10" s="49">
        <f>VLOOKUP($A10,'RevPAR Raw Data'!$B$6:$BE$43,'RevPAR Raw Data'!Y$1,FALSE)</f>
        <v>17.135006219054201</v>
      </c>
      <c r="BK10" s="48">
        <f>VLOOKUP($A10,'RevPAR Raw Data'!$B$6:$BE$43,'RevPAR Raw Data'!AA$1,FALSE)</f>
        <v>22.487088626294501</v>
      </c>
      <c r="BL10" s="48">
        <f>VLOOKUP($A10,'RevPAR Raw Data'!$B$6:$BE$43,'RevPAR Raw Data'!AB$1,FALSE)</f>
        <v>16.166853287745202</v>
      </c>
      <c r="BM10" s="49">
        <f>VLOOKUP($A10,'RevPAR Raw Data'!$B$6:$BE$43,'RevPAR Raw Data'!AC$1,FALSE)</f>
        <v>19.128370660695399</v>
      </c>
      <c r="BN10" s="50">
        <f>VLOOKUP($A10,'RevPAR Raw Data'!$B$6:$BE$43,'RevPAR Raw Data'!AE$1,FALSE)</f>
        <v>17.717790305698301</v>
      </c>
    </row>
    <row r="11" spans="1:66" x14ac:dyDescent="0.45">
      <c r="A11" s="63" t="s">
        <v>24</v>
      </c>
      <c r="B11" s="47">
        <f>VLOOKUP($A11,'Occupancy Raw Data'!$B$8:$BE$45,'Occupancy Raw Data'!G$3,FALSE)</f>
        <v>53.324984345647998</v>
      </c>
      <c r="C11" s="48">
        <f>VLOOKUP($A11,'Occupancy Raw Data'!$B$8:$BE$45,'Occupancy Raw Data'!H$3,FALSE)</f>
        <v>66.462116468378198</v>
      </c>
      <c r="D11" s="48">
        <f>VLOOKUP($A11,'Occupancy Raw Data'!$B$8:$BE$45,'Occupancy Raw Data'!I$3,FALSE)</f>
        <v>75.178459611771999</v>
      </c>
      <c r="E11" s="48">
        <f>VLOOKUP($A11,'Occupancy Raw Data'!$B$8:$BE$45,'Occupancy Raw Data'!J$3,FALSE)</f>
        <v>69.7808390732623</v>
      </c>
      <c r="F11" s="48">
        <f>VLOOKUP($A11,'Occupancy Raw Data'!$B$8:$BE$45,'Occupancy Raw Data'!K$3,FALSE)</f>
        <v>61.264871634314297</v>
      </c>
      <c r="G11" s="49">
        <f>VLOOKUP($A11,'Occupancy Raw Data'!$B$8:$BE$45,'Occupancy Raw Data'!L$3,FALSE)</f>
        <v>65.202254226674995</v>
      </c>
      <c r="H11" s="48">
        <f>VLOOKUP($A11,'Occupancy Raw Data'!$B$8:$BE$45,'Occupancy Raw Data'!N$3,FALSE)</f>
        <v>71.721978710081402</v>
      </c>
      <c r="I11" s="48">
        <f>VLOOKUP($A11,'Occupancy Raw Data'!$B$8:$BE$45,'Occupancy Raw Data'!O$3,FALSE)</f>
        <v>72.7113337507827</v>
      </c>
      <c r="J11" s="49">
        <f>VLOOKUP($A11,'Occupancy Raw Data'!$B$8:$BE$45,'Occupancy Raw Data'!P$3,FALSE)</f>
        <v>72.216656230431994</v>
      </c>
      <c r="K11" s="50">
        <f>VLOOKUP($A11,'Occupancy Raw Data'!$B$8:$BE$45,'Occupancy Raw Data'!R$3,FALSE)</f>
        <v>67.206369084891307</v>
      </c>
      <c r="M11" s="47">
        <f>VLOOKUP($A11,'Occupancy Raw Data'!$B$8:$BE$45,'Occupancy Raw Data'!T$3,FALSE)</f>
        <v>2.65022588540893</v>
      </c>
      <c r="N11" s="48">
        <f>VLOOKUP($A11,'Occupancy Raw Data'!$B$8:$BE$45,'Occupancy Raw Data'!U$3,FALSE)</f>
        <v>-3.11380841803176</v>
      </c>
      <c r="O11" s="48">
        <f>VLOOKUP($A11,'Occupancy Raw Data'!$B$8:$BE$45,'Occupancy Raw Data'!V$3,FALSE)</f>
        <v>3.1701236384914599</v>
      </c>
      <c r="P11" s="48">
        <f>VLOOKUP($A11,'Occupancy Raw Data'!$B$8:$BE$45,'Occupancy Raw Data'!W$3,FALSE)</f>
        <v>-4.6323961967891902</v>
      </c>
      <c r="Q11" s="48">
        <f>VLOOKUP($A11,'Occupancy Raw Data'!$B$8:$BE$45,'Occupancy Raw Data'!X$3,FALSE)</f>
        <v>-11.9087901143981</v>
      </c>
      <c r="R11" s="49">
        <f>VLOOKUP($A11,'Occupancy Raw Data'!$B$8:$BE$45,'Occupancy Raw Data'!Y$3,FALSE)</f>
        <v>-3.0110193030787999</v>
      </c>
      <c r="S11" s="48">
        <f>VLOOKUP($A11,'Occupancy Raw Data'!$B$8:$BE$45,'Occupancy Raw Data'!AA$3,FALSE)</f>
        <v>-10.0727669138964</v>
      </c>
      <c r="T11" s="48">
        <f>VLOOKUP($A11,'Occupancy Raw Data'!$B$8:$BE$45,'Occupancy Raw Data'!AB$3,FALSE)</f>
        <v>-11.185927952810999</v>
      </c>
      <c r="U11" s="49">
        <f>VLOOKUP($A11,'Occupancy Raw Data'!$B$8:$BE$45,'Occupancy Raw Data'!AC$3,FALSE)</f>
        <v>-10.636625908254601</v>
      </c>
      <c r="V11" s="50">
        <f>VLOOKUP($A11,'Occupancy Raw Data'!$B$8:$BE$45,'Occupancy Raw Data'!AE$3,FALSE)</f>
        <v>-5.4871001791520904</v>
      </c>
      <c r="X11" s="51">
        <f>VLOOKUP($A11,'ADR Raw Data'!$B$6:$BE$43,'ADR Raw Data'!G$1,FALSE)</f>
        <v>144.887759511507</v>
      </c>
      <c r="Y11" s="52">
        <f>VLOOKUP($A11,'ADR Raw Data'!$B$6:$BE$43,'ADR Raw Data'!H$1,FALSE)</f>
        <v>145.078300358017</v>
      </c>
      <c r="Z11" s="52">
        <f>VLOOKUP($A11,'ADR Raw Data'!$B$6:$BE$43,'ADR Raw Data'!I$1,FALSE)</f>
        <v>155.54510578044301</v>
      </c>
      <c r="AA11" s="52">
        <f>VLOOKUP($A11,'ADR Raw Data'!$B$6:$BE$43,'ADR Raw Data'!J$1,FALSE)</f>
        <v>153.72223797559201</v>
      </c>
      <c r="AB11" s="52">
        <f>VLOOKUP($A11,'ADR Raw Data'!$B$6:$BE$43,'ADR Raw Data'!K$1,FALSE)</f>
        <v>140.92399018806199</v>
      </c>
      <c r="AC11" s="53">
        <f>VLOOKUP($A11,'ADR Raw Data'!$B$6:$BE$43,'ADR Raw Data'!L$1,FALSE)</f>
        <v>148.53028426551899</v>
      </c>
      <c r="AD11" s="52">
        <f>VLOOKUP($A11,'ADR Raw Data'!$B$6:$BE$43,'ADR Raw Data'!N$1,FALSE)</f>
        <v>156.70754670857301</v>
      </c>
      <c r="AE11" s="52">
        <f>VLOOKUP($A11,'ADR Raw Data'!$B$6:$BE$43,'ADR Raw Data'!O$1,FALSE)</f>
        <v>161.717712710988</v>
      </c>
      <c r="AF11" s="53">
        <f>VLOOKUP($A11,'ADR Raw Data'!$B$6:$BE$43,'ADR Raw Data'!P$1,FALSE)</f>
        <v>159.22978930026801</v>
      </c>
      <c r="AG11" s="54">
        <f>VLOOKUP($A11,'ADR Raw Data'!$B$6:$BE$43,'ADR Raw Data'!R$1,FALSE)</f>
        <v>151.81518754159401</v>
      </c>
      <c r="AI11" s="47">
        <f>VLOOKUP($A11,'ADR Raw Data'!$B$6:$BE$43,'ADR Raw Data'!T$1,FALSE)</f>
        <v>24.3098130772728</v>
      </c>
      <c r="AJ11" s="48">
        <f>VLOOKUP($A11,'ADR Raw Data'!$B$6:$BE$43,'ADR Raw Data'!U$1,FALSE)</f>
        <v>13.9113821708681</v>
      </c>
      <c r="AK11" s="48">
        <f>VLOOKUP($A11,'ADR Raw Data'!$B$6:$BE$43,'ADR Raw Data'!V$1,FALSE)</f>
        <v>21.603901915181201</v>
      </c>
      <c r="AL11" s="48">
        <f>VLOOKUP($A11,'ADR Raw Data'!$B$6:$BE$43,'ADR Raw Data'!W$1,FALSE)</f>
        <v>25.694941058143801</v>
      </c>
      <c r="AM11" s="48">
        <f>VLOOKUP($A11,'ADR Raw Data'!$B$6:$BE$43,'ADR Raw Data'!X$1,FALSE)</f>
        <v>10.6602186007201</v>
      </c>
      <c r="AN11" s="49">
        <f>VLOOKUP($A11,'ADR Raw Data'!$B$6:$BE$43,'ADR Raw Data'!Y$1,FALSE)</f>
        <v>19.105098612520699</v>
      </c>
      <c r="AO11" s="48">
        <f>VLOOKUP($A11,'ADR Raw Data'!$B$6:$BE$43,'ADR Raw Data'!AA$1,FALSE)</f>
        <v>8.2193196435276192</v>
      </c>
      <c r="AP11" s="48">
        <f>VLOOKUP($A11,'ADR Raw Data'!$B$6:$BE$43,'ADR Raw Data'!AB$1,FALSE)</f>
        <v>9.2254357530802409</v>
      </c>
      <c r="AQ11" s="49">
        <f>VLOOKUP($A11,'ADR Raw Data'!$B$6:$BE$43,'ADR Raw Data'!AC$1,FALSE)</f>
        <v>8.7238908082904292</v>
      </c>
      <c r="AR11" s="50">
        <f>VLOOKUP($A11,'ADR Raw Data'!$B$6:$BE$43,'ADR Raw Data'!AE$1,FALSE)</f>
        <v>15.214896700134201</v>
      </c>
      <c r="AS11" s="40"/>
      <c r="AT11" s="51">
        <f>VLOOKUP($A11,'RevPAR Raw Data'!$B$6:$BE$43,'RevPAR Raw Data'!G$1,FALSE)</f>
        <v>78.7076355666875</v>
      </c>
      <c r="AU11" s="52">
        <f>VLOOKUP($A11,'RevPAR Raw Data'!$B$6:$BE$43,'RevPAR Raw Data'!H$1,FALSE)</f>
        <v>40.036395742016197</v>
      </c>
      <c r="AV11" s="52">
        <f>VLOOKUP($A11,'RevPAR Raw Data'!$B$6:$BE$43,'RevPAR Raw Data'!I$1,FALSE)</f>
        <v>67.365725735754495</v>
      </c>
      <c r="AW11" s="52">
        <f>VLOOKUP($A11,'RevPAR Raw Data'!$B$6:$BE$43,'RevPAR Raw Data'!J$1,FALSE)</f>
        <v>73.547719474013704</v>
      </c>
      <c r="AX11" s="52">
        <f>VLOOKUP($A11,'RevPAR Raw Data'!$B$6:$BE$43,'RevPAR Raw Data'!K$1,FALSE)</f>
        <v>72.605696931747005</v>
      </c>
      <c r="AY11" s="53">
        <f>VLOOKUP($A11,'RevPAR Raw Data'!$B$6:$BE$43,'RevPAR Raw Data'!L$1,FALSE)</f>
        <v>66.452634690043794</v>
      </c>
      <c r="AZ11" s="52">
        <f>VLOOKUP($A11,'RevPAR Raw Data'!$B$6:$BE$43,'RevPAR Raw Data'!N$1,FALSE)</f>
        <v>95.374102692548504</v>
      </c>
      <c r="BA11" s="52">
        <f>VLOOKUP($A11,'RevPAR Raw Data'!$B$6:$BE$43,'RevPAR Raw Data'!O$1,FALSE)</f>
        <v>115.070865372573</v>
      </c>
      <c r="BB11" s="53">
        <f>VLOOKUP($A11,'RevPAR Raw Data'!$B$6:$BE$43,'RevPAR Raw Data'!P$1,FALSE)</f>
        <v>105.222484032561</v>
      </c>
      <c r="BC11" s="54">
        <f>VLOOKUP($A11,'RevPAR Raw Data'!$B$6:$BE$43,'RevPAR Raw Data'!R$1,FALSE)</f>
        <v>77.529734502191602</v>
      </c>
      <c r="BE11" s="47">
        <f>VLOOKUP($A11,'RevPAR Raw Data'!$B$6:$BE$43,'RevPAR Raw Data'!T$1,FALSE)</f>
        <v>-9.3205596253445009</v>
      </c>
      <c r="BF11" s="48">
        <f>VLOOKUP($A11,'RevPAR Raw Data'!$B$6:$BE$43,'RevPAR Raw Data'!U$1,FALSE)</f>
        <v>-14.8413528962702</v>
      </c>
      <c r="BG11" s="48">
        <f>VLOOKUP($A11,'RevPAR Raw Data'!$B$6:$BE$43,'RevPAR Raw Data'!V$1,FALSE)</f>
        <v>2.2189678609758601</v>
      </c>
      <c r="BH11" s="48">
        <f>VLOOKUP($A11,'RevPAR Raw Data'!$B$6:$BE$43,'RevPAR Raw Data'!W$1,FALSE)</f>
        <v>-3.98474007500774</v>
      </c>
      <c r="BI11" s="48">
        <f>VLOOKUP($A11,'RevPAR Raw Data'!$B$6:$BE$43,'RevPAR Raw Data'!X$1,FALSE)</f>
        <v>-6.5467405427344101</v>
      </c>
      <c r="BJ11" s="49">
        <f>VLOOKUP($A11,'RevPAR Raw Data'!$B$6:$BE$43,'RevPAR Raw Data'!Y$1,FALSE)</f>
        <v>-6.1421839395738802</v>
      </c>
      <c r="BK11" s="48">
        <f>VLOOKUP($A11,'RevPAR Raw Data'!$B$6:$BE$43,'RevPAR Raw Data'!AA$1,FALSE)</f>
        <v>-10.7240901774402</v>
      </c>
      <c r="BL11" s="48">
        <f>VLOOKUP($A11,'RevPAR Raw Data'!$B$6:$BE$43,'RevPAR Raw Data'!AB$1,FALSE)</f>
        <v>-0.41656146645848002</v>
      </c>
      <c r="BM11" s="49">
        <f>VLOOKUP($A11,'RevPAR Raw Data'!$B$6:$BE$43,'RevPAR Raw Data'!AC$1,FALSE)</f>
        <v>-5.36820384088964</v>
      </c>
      <c r="BN11" s="50">
        <f>VLOOKUP($A11,'RevPAR Raw Data'!$B$6:$BE$43,'RevPAR Raw Data'!AE$1,FALSE)</f>
        <v>-5.8435666710960499</v>
      </c>
    </row>
    <row r="12" spans="1:66" x14ac:dyDescent="0.45">
      <c r="A12" s="63" t="s">
        <v>27</v>
      </c>
      <c r="B12" s="47">
        <f>VLOOKUP($A12,'Occupancy Raw Data'!$B$8:$BE$45,'Occupancy Raw Data'!G$3,FALSE)</f>
        <v>56.712716967764699</v>
      </c>
      <c r="C12" s="48">
        <f>VLOOKUP($A12,'Occupancy Raw Data'!$B$8:$BE$45,'Occupancy Raw Data'!H$3,FALSE)</f>
        <v>65.698429566654795</v>
      </c>
      <c r="D12" s="48">
        <f>VLOOKUP($A12,'Occupancy Raw Data'!$B$8:$BE$45,'Occupancy Raw Data'!I$3,FALSE)</f>
        <v>71.484236627700994</v>
      </c>
      <c r="E12" s="48">
        <f>VLOOKUP($A12,'Occupancy Raw Data'!$B$8:$BE$45,'Occupancy Raw Data'!J$3,FALSE)</f>
        <v>72.440665958200398</v>
      </c>
      <c r="F12" s="48">
        <f>VLOOKUP($A12,'Occupancy Raw Data'!$B$8:$BE$45,'Occupancy Raw Data'!K$3,FALSE)</f>
        <v>69.594993505726706</v>
      </c>
      <c r="G12" s="49">
        <f>VLOOKUP($A12,'Occupancy Raw Data'!$B$8:$BE$45,'Occupancy Raw Data'!L$3,FALSE)</f>
        <v>67.186208525209494</v>
      </c>
      <c r="H12" s="48">
        <f>VLOOKUP($A12,'Occupancy Raw Data'!$B$8:$BE$45,'Occupancy Raw Data'!N$3,FALSE)</f>
        <v>70.126343133782001</v>
      </c>
      <c r="I12" s="48">
        <f>VLOOKUP($A12,'Occupancy Raw Data'!$B$8:$BE$45,'Occupancy Raw Data'!O$3,FALSE)</f>
        <v>70.539615066713793</v>
      </c>
      <c r="J12" s="49">
        <f>VLOOKUP($A12,'Occupancy Raw Data'!$B$8:$BE$45,'Occupancy Raw Data'!P$3,FALSE)</f>
        <v>70.332979100247897</v>
      </c>
      <c r="K12" s="50">
        <f>VLOOKUP($A12,'Occupancy Raw Data'!$B$8:$BE$45,'Occupancy Raw Data'!R$3,FALSE)</f>
        <v>68.085285832363397</v>
      </c>
      <c r="M12" s="47">
        <f>VLOOKUP($A12,'Occupancy Raw Data'!$B$8:$BE$45,'Occupancy Raw Data'!T$3,FALSE)</f>
        <v>2.4806578010404401</v>
      </c>
      <c r="N12" s="48">
        <f>VLOOKUP($A12,'Occupancy Raw Data'!$B$8:$BE$45,'Occupancy Raw Data'!U$3,FALSE)</f>
        <v>1.62859811392293</v>
      </c>
      <c r="O12" s="48">
        <f>VLOOKUP($A12,'Occupancy Raw Data'!$B$8:$BE$45,'Occupancy Raw Data'!V$3,FALSE)</f>
        <v>6.5456750024088599</v>
      </c>
      <c r="P12" s="48">
        <f>VLOOKUP($A12,'Occupancy Raw Data'!$B$8:$BE$45,'Occupancy Raw Data'!W$3,FALSE)</f>
        <v>7.7582508139198998</v>
      </c>
      <c r="Q12" s="48">
        <f>VLOOKUP($A12,'Occupancy Raw Data'!$B$8:$BE$45,'Occupancy Raw Data'!X$3,FALSE)</f>
        <v>6.5436549406734201</v>
      </c>
      <c r="R12" s="49">
        <f>VLOOKUP($A12,'Occupancy Raw Data'!$B$8:$BE$45,'Occupancy Raw Data'!Y$3,FALSE)</f>
        <v>5.1019735113023703</v>
      </c>
      <c r="S12" s="48">
        <f>VLOOKUP($A12,'Occupancy Raw Data'!$B$8:$BE$45,'Occupancy Raw Data'!AA$3,FALSE)</f>
        <v>-5.1258736728871899</v>
      </c>
      <c r="T12" s="48">
        <f>VLOOKUP($A12,'Occupancy Raw Data'!$B$8:$BE$45,'Occupancy Raw Data'!AB$3,FALSE)</f>
        <v>-6.9343755417527797</v>
      </c>
      <c r="U12" s="49">
        <f>VLOOKUP($A12,'Occupancy Raw Data'!$B$8:$BE$45,'Occupancy Raw Data'!AC$3,FALSE)</f>
        <v>-6.0414823485254203</v>
      </c>
      <c r="V12" s="50">
        <f>VLOOKUP($A12,'Occupancy Raw Data'!$B$8:$BE$45,'Occupancy Raw Data'!AE$3,FALSE)</f>
        <v>1.54737823240723</v>
      </c>
      <c r="X12" s="51">
        <f>VLOOKUP($A12,'ADR Raw Data'!$B$6:$BE$43,'ADR Raw Data'!G$1,FALSE)</f>
        <v>95.108509265042599</v>
      </c>
      <c r="Y12" s="52">
        <f>VLOOKUP($A12,'ADR Raw Data'!$B$6:$BE$43,'ADR Raw Data'!H$1,FALSE)</f>
        <v>100.305990294751</v>
      </c>
      <c r="Z12" s="52">
        <f>VLOOKUP($A12,'ADR Raw Data'!$B$6:$BE$43,'ADR Raw Data'!I$1,FALSE)</f>
        <v>102.52182193591</v>
      </c>
      <c r="AA12" s="52">
        <f>VLOOKUP($A12,'ADR Raw Data'!$B$6:$BE$43,'ADR Raw Data'!J$1,FALSE)</f>
        <v>102.465440912795</v>
      </c>
      <c r="AB12" s="52">
        <f>VLOOKUP($A12,'ADR Raw Data'!$B$6:$BE$43,'ADR Raw Data'!K$1,FALSE)</f>
        <v>99.937446555819406</v>
      </c>
      <c r="AC12" s="53">
        <f>VLOOKUP($A12,'ADR Raw Data'!$B$6:$BE$43,'ADR Raw Data'!L$1,FALSE)</f>
        <v>100.28937082601</v>
      </c>
      <c r="AD12" s="52">
        <f>VLOOKUP($A12,'ADR Raw Data'!$B$6:$BE$43,'ADR Raw Data'!N$1,FALSE)</f>
        <v>106.03823539316301</v>
      </c>
      <c r="AE12" s="52">
        <f>VLOOKUP($A12,'ADR Raw Data'!$B$6:$BE$43,'ADR Raw Data'!O$1,FALSE)</f>
        <v>107.267104117843</v>
      </c>
      <c r="AF12" s="53">
        <f>VLOOKUP($A12,'ADR Raw Data'!$B$6:$BE$43,'ADR Raw Data'!P$1,FALSE)</f>
        <v>106.654474943339</v>
      </c>
      <c r="AG12" s="54">
        <f>VLOOKUP($A12,'ADR Raw Data'!$B$6:$BE$43,'ADR Raw Data'!R$1,FALSE)</f>
        <v>102.168009315462</v>
      </c>
      <c r="AI12" s="47">
        <f>VLOOKUP($A12,'ADR Raw Data'!$B$6:$BE$43,'ADR Raw Data'!T$1,FALSE)</f>
        <v>4.4213916985813002</v>
      </c>
      <c r="AJ12" s="48">
        <f>VLOOKUP($A12,'ADR Raw Data'!$B$6:$BE$43,'ADR Raw Data'!U$1,FALSE)</f>
        <v>5.5617986780084401</v>
      </c>
      <c r="AK12" s="48">
        <f>VLOOKUP($A12,'ADR Raw Data'!$B$6:$BE$43,'ADR Raw Data'!V$1,FALSE)</f>
        <v>5.4230740245267599</v>
      </c>
      <c r="AL12" s="48">
        <f>VLOOKUP($A12,'ADR Raw Data'!$B$6:$BE$43,'ADR Raw Data'!W$1,FALSE)</f>
        <v>7.5508630385182096</v>
      </c>
      <c r="AM12" s="48">
        <f>VLOOKUP($A12,'ADR Raw Data'!$B$6:$BE$43,'ADR Raw Data'!X$1,FALSE)</f>
        <v>5.6642974358868496</v>
      </c>
      <c r="AN12" s="49">
        <f>VLOOKUP($A12,'ADR Raw Data'!$B$6:$BE$43,'ADR Raw Data'!Y$1,FALSE)</f>
        <v>5.8250721275655497</v>
      </c>
      <c r="AO12" s="48">
        <f>VLOOKUP($A12,'ADR Raw Data'!$B$6:$BE$43,'ADR Raw Data'!AA$1,FALSE)</f>
        <v>2.7571405730300498</v>
      </c>
      <c r="AP12" s="48">
        <f>VLOOKUP($A12,'ADR Raw Data'!$B$6:$BE$43,'ADR Raw Data'!AB$1,FALSE)</f>
        <v>1.58090458761261</v>
      </c>
      <c r="AQ12" s="49">
        <f>VLOOKUP($A12,'ADR Raw Data'!$B$6:$BE$43,'ADR Raw Data'!AC$1,FALSE)</f>
        <v>2.1492016750646301</v>
      </c>
      <c r="AR12" s="50">
        <f>VLOOKUP($A12,'ADR Raw Data'!$B$6:$BE$43,'ADR Raw Data'!AE$1,FALSE)</f>
        <v>4.4187622251945102</v>
      </c>
      <c r="AS12" s="40"/>
      <c r="AT12" s="51">
        <f>VLOOKUP($A12,'RevPAR Raw Data'!$B$6:$BE$43,'RevPAR Raw Data'!G$1,FALSE)</f>
        <v>48.501685950413197</v>
      </c>
      <c r="AU12" s="52">
        <f>VLOOKUP($A12,'RevPAR Raw Data'!$B$6:$BE$43,'RevPAR Raw Data'!H$1,FALSE)</f>
        <v>35.36820188902</v>
      </c>
      <c r="AV12" s="52">
        <f>VLOOKUP($A12,'RevPAR Raw Data'!$B$6:$BE$43,'RevPAR Raw Data'!I$1,FALSE)</f>
        <v>46.695324675324599</v>
      </c>
      <c r="AW12" s="52">
        <f>VLOOKUP($A12,'RevPAR Raw Data'!$B$6:$BE$43,'RevPAR Raw Data'!J$1,FALSE)</f>
        <v>51.404778040141601</v>
      </c>
      <c r="AX12" s="52">
        <f>VLOOKUP($A12,'RevPAR Raw Data'!$B$6:$BE$43,'RevPAR Raw Data'!K$1,FALSE)</f>
        <v>50.95366824085</v>
      </c>
      <c r="AY12" s="53">
        <f>VLOOKUP($A12,'RevPAR Raw Data'!$B$6:$BE$43,'RevPAR Raw Data'!L$1,FALSE)</f>
        <v>46.584731759149903</v>
      </c>
      <c r="AZ12" s="52">
        <f>VLOOKUP($A12,'RevPAR Raw Data'!$B$6:$BE$43,'RevPAR Raw Data'!N$1,FALSE)</f>
        <v>69.276689492325801</v>
      </c>
      <c r="BA12" s="52">
        <f>VLOOKUP($A12,'RevPAR Raw Data'!$B$6:$BE$43,'RevPAR Raw Data'!O$1,FALSE)</f>
        <v>77.560717827626902</v>
      </c>
      <c r="BB12" s="53">
        <f>VLOOKUP($A12,'RevPAR Raw Data'!$B$6:$BE$43,'RevPAR Raw Data'!P$1,FALSE)</f>
        <v>73.418703659976302</v>
      </c>
      <c r="BC12" s="54">
        <f>VLOOKUP($A12,'RevPAR Raw Data'!$B$6:$BE$43,'RevPAR Raw Data'!R$1,FALSE)</f>
        <v>54.251580873671699</v>
      </c>
      <c r="BE12" s="47">
        <f>VLOOKUP($A12,'RevPAR Raw Data'!$B$6:$BE$43,'RevPAR Raw Data'!T$1,FALSE)</f>
        <v>-4.0622139567572804</v>
      </c>
      <c r="BF12" s="48">
        <f>VLOOKUP($A12,'RevPAR Raw Data'!$B$6:$BE$43,'RevPAR Raw Data'!U$1,FALSE)</f>
        <v>-1.463037781785</v>
      </c>
      <c r="BG12" s="48">
        <f>VLOOKUP($A12,'RevPAR Raw Data'!$B$6:$BE$43,'RevPAR Raw Data'!V$1,FALSE)</f>
        <v>1.45342192307008</v>
      </c>
      <c r="BH12" s="48">
        <f>VLOOKUP($A12,'RevPAR Raw Data'!$B$6:$BE$43,'RevPAR Raw Data'!W$1,FALSE)</f>
        <v>1.4187971929479199</v>
      </c>
      <c r="BI12" s="48">
        <f>VLOOKUP($A12,'RevPAR Raw Data'!$B$6:$BE$43,'RevPAR Raw Data'!X$1,FALSE)</f>
        <v>0.64535987741246803</v>
      </c>
      <c r="BJ12" s="49">
        <f>VLOOKUP($A12,'RevPAR Raw Data'!$B$6:$BE$43,'RevPAR Raw Data'!Y$1,FALSE)</f>
        <v>-0.36956176140415897</v>
      </c>
      <c r="BK12" s="48">
        <f>VLOOKUP($A12,'RevPAR Raw Data'!$B$6:$BE$43,'RevPAR Raw Data'!AA$1,FALSE)</f>
        <v>-1.52704057309175</v>
      </c>
      <c r="BL12" s="48">
        <f>VLOOKUP($A12,'RevPAR Raw Data'!$B$6:$BE$43,'RevPAR Raw Data'!AB$1,FALSE)</f>
        <v>1.55752783595394</v>
      </c>
      <c r="BM12" s="49">
        <f>VLOOKUP($A12,'RevPAR Raw Data'!$B$6:$BE$43,'RevPAR Raw Data'!AC$1,FALSE)</f>
        <v>7.8525926730465503E-2</v>
      </c>
      <c r="BN12" s="50">
        <f>VLOOKUP($A12,'RevPAR Raw Data'!$B$6:$BE$43,'RevPAR Raw Data'!AE$1,FALSE)</f>
        <v>-0.19678197779738801</v>
      </c>
    </row>
    <row r="13" spans="1:66" x14ac:dyDescent="0.45">
      <c r="A13" s="63" t="s">
        <v>90</v>
      </c>
      <c r="B13" s="47">
        <f>VLOOKUP($A13,'Occupancy Raw Data'!$B$8:$BE$45,'Occupancy Raw Data'!G$3,FALSE)</f>
        <v>66.344147220641204</v>
      </c>
      <c r="C13" s="48">
        <f>VLOOKUP($A13,'Occupancy Raw Data'!$B$8:$BE$45,'Occupancy Raw Data'!H$3,FALSE)</f>
        <v>83.6179093151204</v>
      </c>
      <c r="D13" s="48">
        <f>VLOOKUP($A13,'Occupancy Raw Data'!$B$8:$BE$45,'Occupancy Raw Data'!I$3,FALSE)</f>
        <v>93.350407892240497</v>
      </c>
      <c r="E13" s="48">
        <f>VLOOKUP($A13,'Occupancy Raw Data'!$B$8:$BE$45,'Occupancy Raw Data'!J$3,FALSE)</f>
        <v>90.770252324037102</v>
      </c>
      <c r="F13" s="48">
        <f>VLOOKUP($A13,'Occupancy Raw Data'!$B$8:$BE$45,'Occupancy Raw Data'!K$3,FALSE)</f>
        <v>71.656232214001093</v>
      </c>
      <c r="G13" s="49">
        <f>VLOOKUP($A13,'Occupancy Raw Data'!$B$8:$BE$45,'Occupancy Raw Data'!L$3,FALSE)</f>
        <v>81.147789793208105</v>
      </c>
      <c r="H13" s="48">
        <f>VLOOKUP($A13,'Occupancy Raw Data'!$B$8:$BE$45,'Occupancy Raw Data'!N$3,FALSE)</f>
        <v>69.218364636691305</v>
      </c>
      <c r="I13" s="48">
        <f>VLOOKUP($A13,'Occupancy Raw Data'!$B$8:$BE$45,'Occupancy Raw Data'!O$3,FALSE)</f>
        <v>71.988237526086095</v>
      </c>
      <c r="J13" s="49">
        <f>VLOOKUP($A13,'Occupancy Raw Data'!$B$8:$BE$45,'Occupancy Raw Data'!P$3,FALSE)</f>
        <v>70.603301081388693</v>
      </c>
      <c r="K13" s="50">
        <f>VLOOKUP($A13,'Occupancy Raw Data'!$B$8:$BE$45,'Occupancy Raw Data'!R$3,FALSE)</f>
        <v>78.1350787326882</v>
      </c>
      <c r="M13" s="47">
        <f>VLOOKUP($A13,'Occupancy Raw Data'!$B$8:$BE$45,'Occupancy Raw Data'!T$3,FALSE)</f>
        <v>12.3714652956298</v>
      </c>
      <c r="N13" s="48">
        <f>VLOOKUP($A13,'Occupancy Raw Data'!$B$8:$BE$45,'Occupancy Raw Data'!U$3,FALSE)</f>
        <v>5.2788725665830603</v>
      </c>
      <c r="O13" s="48">
        <f>VLOOKUP($A13,'Occupancy Raw Data'!$B$8:$BE$45,'Occupancy Raw Data'!V$3,FALSE)</f>
        <v>11.6519174041297</v>
      </c>
      <c r="P13" s="48">
        <f>VLOOKUP($A13,'Occupancy Raw Data'!$B$8:$BE$45,'Occupancy Raw Data'!W$3,FALSE)</f>
        <v>13.1087470449172</v>
      </c>
      <c r="Q13" s="48">
        <f>VLOOKUP($A13,'Occupancy Raw Data'!$B$8:$BE$45,'Occupancy Raw Data'!X$3,FALSE)</f>
        <v>-0.11900039666798801</v>
      </c>
      <c r="R13" s="49">
        <f>VLOOKUP($A13,'Occupancy Raw Data'!$B$8:$BE$45,'Occupancy Raw Data'!Y$3,FALSE)</f>
        <v>8.4673124714713097</v>
      </c>
      <c r="S13" s="48">
        <f>VLOOKUP($A13,'Occupancy Raw Data'!$B$8:$BE$45,'Occupancy Raw Data'!AA$3,FALSE)</f>
        <v>-6.5086483023702701</v>
      </c>
      <c r="T13" s="48">
        <f>VLOOKUP($A13,'Occupancy Raw Data'!$B$8:$BE$45,'Occupancy Raw Data'!AB$3,FALSE)</f>
        <v>-6.7461292700909299</v>
      </c>
      <c r="U13" s="49">
        <f>VLOOKUP($A13,'Occupancy Raw Data'!$B$8:$BE$45,'Occupancy Raw Data'!AC$3,FALSE)</f>
        <v>-6.6298689079846902</v>
      </c>
      <c r="V13" s="50">
        <f>VLOOKUP($A13,'Occupancy Raw Data'!$B$8:$BE$45,'Occupancy Raw Data'!AE$3,FALSE)</f>
        <v>4.1208443938819297</v>
      </c>
      <c r="X13" s="51">
        <f>VLOOKUP($A13,'ADR Raw Data'!$B$6:$BE$43,'ADR Raw Data'!G$1,FALSE)</f>
        <v>127.689559622533</v>
      </c>
      <c r="Y13" s="52">
        <f>VLOOKUP($A13,'ADR Raw Data'!$B$6:$BE$43,'ADR Raw Data'!H$1,FALSE)</f>
        <v>147.89224730572801</v>
      </c>
      <c r="Z13" s="52">
        <f>VLOOKUP($A13,'ADR Raw Data'!$B$6:$BE$43,'ADR Raw Data'!I$1,FALSE)</f>
        <v>160.18931815872301</v>
      </c>
      <c r="AA13" s="52">
        <f>VLOOKUP($A13,'ADR Raw Data'!$B$6:$BE$43,'ADR Raw Data'!J$1,FALSE)</f>
        <v>157.10814087156399</v>
      </c>
      <c r="AB13" s="52">
        <f>VLOOKUP($A13,'ADR Raw Data'!$B$6:$BE$43,'ADR Raw Data'!K$1,FALSE)</f>
        <v>132.81089886153001</v>
      </c>
      <c r="AC13" s="53">
        <f>VLOOKUP($A13,'ADR Raw Data'!$B$6:$BE$43,'ADR Raw Data'!L$1,FALSE)</f>
        <v>146.81634091599801</v>
      </c>
      <c r="AD13" s="52">
        <f>VLOOKUP($A13,'ADR Raw Data'!$B$6:$BE$43,'ADR Raw Data'!N$1,FALSE)</f>
        <v>115.496956283404</v>
      </c>
      <c r="AE13" s="52">
        <f>VLOOKUP($A13,'ADR Raw Data'!$B$6:$BE$43,'ADR Raw Data'!O$1,FALSE)</f>
        <v>115.241085782052</v>
      </c>
      <c r="AF13" s="53">
        <f>VLOOKUP($A13,'ADR Raw Data'!$B$6:$BE$43,'ADR Raw Data'!P$1,FALSE)</f>
        <v>115.366511487303</v>
      </c>
      <c r="AG13" s="54">
        <f>VLOOKUP($A13,'ADR Raw Data'!$B$6:$BE$43,'ADR Raw Data'!R$1,FALSE)</f>
        <v>138.696842470386</v>
      </c>
      <c r="AI13" s="47">
        <f>VLOOKUP($A13,'ADR Raw Data'!$B$6:$BE$43,'ADR Raw Data'!T$1,FALSE)</f>
        <v>9.4121960237149302</v>
      </c>
      <c r="AJ13" s="48">
        <f>VLOOKUP($A13,'ADR Raw Data'!$B$6:$BE$43,'ADR Raw Data'!U$1,FALSE)</f>
        <v>10.4999547480777</v>
      </c>
      <c r="AK13" s="48">
        <f>VLOOKUP($A13,'ADR Raw Data'!$B$6:$BE$43,'ADR Raw Data'!V$1,FALSE)</f>
        <v>16.373605883692001</v>
      </c>
      <c r="AL13" s="48">
        <f>VLOOKUP($A13,'ADR Raw Data'!$B$6:$BE$43,'ADR Raw Data'!W$1,FALSE)</f>
        <v>15.0592876334469</v>
      </c>
      <c r="AM13" s="48">
        <f>VLOOKUP($A13,'ADR Raw Data'!$B$6:$BE$43,'ADR Raw Data'!X$1,FALSE)</f>
        <v>6.7213352916115099</v>
      </c>
      <c r="AN13" s="49">
        <f>VLOOKUP($A13,'ADR Raw Data'!$B$6:$BE$43,'ADR Raw Data'!Y$1,FALSE)</f>
        <v>12.274121310797</v>
      </c>
      <c r="AO13" s="48">
        <f>VLOOKUP($A13,'ADR Raw Data'!$B$6:$BE$43,'ADR Raw Data'!AA$1,FALSE)</f>
        <v>2.55373190188917</v>
      </c>
      <c r="AP13" s="48">
        <f>VLOOKUP($A13,'ADR Raw Data'!$B$6:$BE$43,'ADR Raw Data'!AB$1,FALSE)</f>
        <v>3.1876204000879498</v>
      </c>
      <c r="AQ13" s="49">
        <f>VLOOKUP($A13,'ADR Raw Data'!$B$6:$BE$43,'ADR Raw Data'!AC$1,FALSE)</f>
        <v>2.8761136533004099</v>
      </c>
      <c r="AR13" s="50">
        <f>VLOOKUP($A13,'ADR Raw Data'!$B$6:$BE$43,'ADR Raw Data'!AE$1,FALSE)</f>
        <v>10.600093531999701</v>
      </c>
      <c r="AS13" s="40"/>
      <c r="AT13" s="51">
        <f>VLOOKUP($A13,'RevPAR Raw Data'!$B$6:$BE$43,'RevPAR Raw Data'!G$1,FALSE)</f>
        <v>57.235432555492302</v>
      </c>
      <c r="AU13" s="52">
        <f>VLOOKUP($A13,'RevPAR Raw Data'!$B$6:$BE$43,'RevPAR Raw Data'!H$1,FALSE)</f>
        <v>45.648012711060503</v>
      </c>
      <c r="AV13" s="52">
        <f>VLOOKUP($A13,'RevPAR Raw Data'!$B$6:$BE$43,'RevPAR Raw Data'!I$1,FALSE)</f>
        <v>75.166834566495893</v>
      </c>
      <c r="AW13" s="52">
        <f>VLOOKUP($A13,'RevPAR Raw Data'!$B$6:$BE$43,'RevPAR Raw Data'!J$1,FALSE)</f>
        <v>84.906989186112597</v>
      </c>
      <c r="AX13" s="52">
        <f>VLOOKUP($A13,'RevPAR Raw Data'!$B$6:$BE$43,'RevPAR Raw Data'!K$1,FALSE)</f>
        <v>82.133985960918196</v>
      </c>
      <c r="AY13" s="53">
        <f>VLOOKUP($A13,'RevPAR Raw Data'!$B$6:$BE$43,'RevPAR Raw Data'!L$1,FALSE)</f>
        <v>69.018250996015894</v>
      </c>
      <c r="AZ13" s="52">
        <f>VLOOKUP($A13,'RevPAR Raw Data'!$B$6:$BE$43,'RevPAR Raw Data'!N$1,FALSE)</f>
        <v>83.875028457598106</v>
      </c>
      <c r="BA13" s="52">
        <f>VLOOKUP($A13,'RevPAR Raw Data'!$B$6:$BE$43,'RevPAR Raw Data'!O$1,FALSE)</f>
        <v>96.635910643141699</v>
      </c>
      <c r="BB13" s="53">
        <f>VLOOKUP($A13,'RevPAR Raw Data'!$B$6:$BE$43,'RevPAR Raw Data'!P$1,FALSE)</f>
        <v>90.255469550369895</v>
      </c>
      <c r="BC13" s="54">
        <f>VLOOKUP($A13,'RevPAR Raw Data'!$B$6:$BE$43,'RevPAR Raw Data'!R$1,FALSE)</f>
        <v>75.0860277258313</v>
      </c>
      <c r="BE13" s="47">
        <f>VLOOKUP($A13,'RevPAR Raw Data'!$B$6:$BE$43,'RevPAR Raw Data'!T$1,FALSE)</f>
        <v>9.10229925723214</v>
      </c>
      <c r="BF13" s="48">
        <f>VLOOKUP($A13,'RevPAR Raw Data'!$B$6:$BE$43,'RevPAR Raw Data'!U$1,FALSE)</f>
        <v>-0.49716745869089102</v>
      </c>
      <c r="BG13" s="48">
        <f>VLOOKUP($A13,'RevPAR Raw Data'!$B$6:$BE$43,'RevPAR Raw Data'!V$1,FALSE)</f>
        <v>-6.5875203888104004</v>
      </c>
      <c r="BH13" s="48">
        <f>VLOOKUP($A13,'RevPAR Raw Data'!$B$6:$BE$43,'RevPAR Raw Data'!W$1,FALSE)</f>
        <v>-4.5728815991517102</v>
      </c>
      <c r="BI13" s="48">
        <f>VLOOKUP($A13,'RevPAR Raw Data'!$B$6:$BE$43,'RevPAR Raw Data'!X$1,FALSE)</f>
        <v>2.3392024232644899</v>
      </c>
      <c r="BJ13" s="49">
        <f>VLOOKUP($A13,'RevPAR Raw Data'!$B$6:$BE$43,'RevPAR Raw Data'!Y$1,FALSE)</f>
        <v>-0.84623269408354196</v>
      </c>
      <c r="BK13" s="48">
        <f>VLOOKUP($A13,'RevPAR Raw Data'!$B$6:$BE$43,'RevPAR Raw Data'!AA$1,FALSE)</f>
        <v>22.2258775276485</v>
      </c>
      <c r="BL13" s="48">
        <f>VLOOKUP($A13,'RevPAR Raw Data'!$B$6:$BE$43,'RevPAR Raw Data'!AB$1,FALSE)</f>
        <v>31.560175283088501</v>
      </c>
      <c r="BM13" s="49">
        <f>VLOOKUP($A13,'RevPAR Raw Data'!$B$6:$BE$43,'RevPAR Raw Data'!AC$1,FALSE)</f>
        <v>27.051715753298801</v>
      </c>
      <c r="BN13" s="50">
        <f>VLOOKUP($A13,'RevPAR Raw Data'!$B$6:$BE$43,'RevPAR Raw Data'!AE$1,FALSE)</f>
        <v>7.2409799608568397</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Data'!G$3,FALSE)</f>
        <v>53.187261278001401</v>
      </c>
      <c r="C15" s="48">
        <f>VLOOKUP($A15,'Occupancy Raw Data'!$B$8:$BE$45,'Occupancy Raw Data'!H$3,FALSE)</f>
        <v>64.483328171776606</v>
      </c>
      <c r="D15" s="48">
        <f>VLOOKUP($A15,'Occupancy Raw Data'!$B$8:$BE$45,'Occupancy Raw Data'!I$3,FALSE)</f>
        <v>67.670589449778006</v>
      </c>
      <c r="E15" s="48">
        <f>VLOOKUP($A15,'Occupancy Raw Data'!$B$8:$BE$45,'Occupancy Raw Data'!J$3,FALSE)</f>
        <v>69.683596572726302</v>
      </c>
      <c r="F15" s="48">
        <f>VLOOKUP($A15,'Occupancy Raw Data'!$B$8:$BE$45,'Occupancy Raw Data'!K$3,FALSE)</f>
        <v>64.145246206255806</v>
      </c>
      <c r="G15" s="49">
        <f>VLOOKUP($A15,'Occupancy Raw Data'!$B$8:$BE$45,'Occupancy Raw Data'!L$3,FALSE)</f>
        <v>63.834004335707597</v>
      </c>
      <c r="H15" s="48">
        <f>VLOOKUP($A15,'Occupancy Raw Data'!$B$8:$BE$45,'Occupancy Raw Data'!N$3,FALSE)</f>
        <v>75.960049550944504</v>
      </c>
      <c r="I15" s="48">
        <f>VLOOKUP($A15,'Occupancy Raw Data'!$B$8:$BE$45,'Occupancy Raw Data'!O$3,FALSE)</f>
        <v>79.802828533085503</v>
      </c>
      <c r="J15" s="49">
        <f>VLOOKUP($A15,'Occupancy Raw Data'!$B$8:$BE$45,'Occupancy Raw Data'!P$3,FALSE)</f>
        <v>77.881439042015003</v>
      </c>
      <c r="K15" s="50">
        <f>VLOOKUP($A15,'Occupancy Raw Data'!$B$8:$BE$45,'Occupancy Raw Data'!R$3,FALSE)</f>
        <v>67.847557108938304</v>
      </c>
      <c r="M15" s="47">
        <f>VLOOKUP($A15,'Occupancy Raw Data'!$B$8:$BE$45,'Occupancy Raw Data'!T$3,FALSE)</f>
        <v>-0.77880706385142096</v>
      </c>
      <c r="N15" s="48">
        <f>VLOOKUP($A15,'Occupancy Raw Data'!$B$8:$BE$45,'Occupancy Raw Data'!U$3,FALSE)</f>
        <v>-0.90914305893271197</v>
      </c>
      <c r="O15" s="48">
        <f>VLOOKUP($A15,'Occupancy Raw Data'!$B$8:$BE$45,'Occupancy Raw Data'!V$3,FALSE)</f>
        <v>-1.77582553316965</v>
      </c>
      <c r="P15" s="48">
        <f>VLOOKUP($A15,'Occupancy Raw Data'!$B$8:$BE$45,'Occupancy Raw Data'!W$3,FALSE)</f>
        <v>1.3524529806835399</v>
      </c>
      <c r="Q15" s="48">
        <f>VLOOKUP($A15,'Occupancy Raw Data'!$B$8:$BE$45,'Occupancy Raw Data'!X$3,FALSE)</f>
        <v>-3.9443405024512801</v>
      </c>
      <c r="R15" s="49">
        <f>VLOOKUP($A15,'Occupancy Raw Data'!$B$8:$BE$45,'Occupancy Raw Data'!Y$3,FALSE)</f>
        <v>-1.21838345840443</v>
      </c>
      <c r="S15" s="48">
        <f>VLOOKUP($A15,'Occupancy Raw Data'!$B$8:$BE$45,'Occupancy Raw Data'!AA$3,FALSE)</f>
        <v>-3.8610329059119</v>
      </c>
      <c r="T15" s="48">
        <f>VLOOKUP($A15,'Occupancy Raw Data'!$B$8:$BE$45,'Occupancy Raw Data'!AB$3,FALSE)</f>
        <v>-5.1566778933832298</v>
      </c>
      <c r="U15" s="49">
        <f>VLOOKUP($A15,'Occupancy Raw Data'!$B$8:$BE$45,'Occupancy Raw Data'!AC$3,FALSE)</f>
        <v>-4.5292291225592001</v>
      </c>
      <c r="V15" s="50">
        <f>VLOOKUP($A15,'Occupancy Raw Data'!$B$8:$BE$45,'Occupancy Raw Data'!AE$3,FALSE)</f>
        <v>-2.3292572114538901</v>
      </c>
      <c r="X15" s="51">
        <f>VLOOKUP($A15,'ADR Raw Data'!$B$6:$BE$43,'ADR Raw Data'!G$1,FALSE)</f>
        <v>109.048092920568</v>
      </c>
      <c r="Y15" s="52">
        <f>VLOOKUP($A15,'ADR Raw Data'!$B$6:$BE$43,'ADR Raw Data'!H$1,FALSE)</f>
        <v>115.303918602417</v>
      </c>
      <c r="Z15" s="52">
        <f>VLOOKUP($A15,'ADR Raw Data'!$B$6:$BE$43,'ADR Raw Data'!I$1,FALSE)</f>
        <v>117.04490704015799</v>
      </c>
      <c r="AA15" s="52">
        <f>VLOOKUP($A15,'ADR Raw Data'!$B$6:$BE$43,'ADR Raw Data'!J$1,FALSE)</f>
        <v>116.660797588978</v>
      </c>
      <c r="AB15" s="52">
        <f>VLOOKUP($A15,'ADR Raw Data'!$B$6:$BE$43,'ADR Raw Data'!K$1,FALSE)</f>
        <v>111.856303705491</v>
      </c>
      <c r="AC15" s="53">
        <f>VLOOKUP($A15,'ADR Raw Data'!$B$6:$BE$43,'ADR Raw Data'!L$1,FALSE)</f>
        <v>114.23391704670399</v>
      </c>
      <c r="AD15" s="52">
        <f>VLOOKUP($A15,'ADR Raw Data'!$B$6:$BE$43,'ADR Raw Data'!N$1,FALSE)</f>
        <v>143.716639017429</v>
      </c>
      <c r="AE15" s="52">
        <f>VLOOKUP($A15,'ADR Raw Data'!$B$6:$BE$43,'ADR Raw Data'!O$1,FALSE)</f>
        <v>151.00581781579399</v>
      </c>
      <c r="AF15" s="53">
        <f>VLOOKUP($A15,'ADR Raw Data'!$B$6:$BE$43,'ADR Raw Data'!P$1,FALSE)</f>
        <v>147.45114298235401</v>
      </c>
      <c r="AG15" s="54">
        <f>VLOOKUP($A15,'ADR Raw Data'!$B$6:$BE$43,'ADR Raw Data'!R$1,FALSE)</f>
        <v>125.128110134382</v>
      </c>
      <c r="AI15" s="47">
        <f>VLOOKUP($A15,'ADR Raw Data'!$B$6:$BE$43,'ADR Raw Data'!T$1,FALSE)</f>
        <v>1.3643447459779801</v>
      </c>
      <c r="AJ15" s="48">
        <f>VLOOKUP($A15,'ADR Raw Data'!$B$6:$BE$43,'ADR Raw Data'!U$1,FALSE)</f>
        <v>2.68778967330296</v>
      </c>
      <c r="AK15" s="48">
        <f>VLOOKUP($A15,'ADR Raw Data'!$B$6:$BE$43,'ADR Raw Data'!V$1,FALSE)</f>
        <v>2.1272618207372398</v>
      </c>
      <c r="AL15" s="48">
        <f>VLOOKUP($A15,'ADR Raw Data'!$B$6:$BE$43,'ADR Raw Data'!W$1,FALSE)</f>
        <v>2.2993499071093702</v>
      </c>
      <c r="AM15" s="48">
        <f>VLOOKUP($A15,'ADR Raw Data'!$B$6:$BE$43,'ADR Raw Data'!X$1,FALSE)</f>
        <v>-0.95074773090775799</v>
      </c>
      <c r="AN15" s="49">
        <f>VLOOKUP($A15,'ADR Raw Data'!$B$6:$BE$43,'ADR Raw Data'!Y$1,FALSE)</f>
        <v>1.5356557031339599</v>
      </c>
      <c r="AO15" s="48">
        <f>VLOOKUP($A15,'ADR Raw Data'!$B$6:$BE$43,'ADR Raw Data'!AA$1,FALSE)</f>
        <v>0.94328373308071101</v>
      </c>
      <c r="AP15" s="48">
        <f>VLOOKUP($A15,'ADR Raw Data'!$B$6:$BE$43,'ADR Raw Data'!AB$1,FALSE)</f>
        <v>0.79267336112710896</v>
      </c>
      <c r="AQ15" s="49">
        <f>VLOOKUP($A15,'ADR Raw Data'!$B$6:$BE$43,'ADR Raw Data'!AC$1,FALSE)</f>
        <v>0.84679766354668295</v>
      </c>
      <c r="AR15" s="50">
        <f>VLOOKUP($A15,'ADR Raw Data'!$B$6:$BE$43,'ADR Raw Data'!AE$1,FALSE)</f>
        <v>1.05996417124458</v>
      </c>
      <c r="AS15" s="40"/>
      <c r="AT15" s="51">
        <f>VLOOKUP($A15,'RevPAR Raw Data'!$B$6:$BE$43,'RevPAR Raw Data'!G$1,FALSE)</f>
        <v>115.339434338003</v>
      </c>
      <c r="AU15" s="52">
        <f>VLOOKUP($A15,'RevPAR Raw Data'!$B$6:$BE$43,'RevPAR Raw Data'!H$1,FALSE)</f>
        <v>44.055120723259002</v>
      </c>
      <c r="AV15" s="52">
        <f>VLOOKUP($A15,'RevPAR Raw Data'!$B$6:$BE$43,'RevPAR Raw Data'!I$1,FALSE)</f>
        <v>54.193923884609397</v>
      </c>
      <c r="AW15" s="52">
        <f>VLOOKUP($A15,'RevPAR Raw Data'!$B$6:$BE$43,'RevPAR Raw Data'!J$1,FALSE)</f>
        <v>60.750082670733498</v>
      </c>
      <c r="AX15" s="52">
        <f>VLOOKUP($A15,'RevPAR Raw Data'!$B$6:$BE$43,'RevPAR Raw Data'!K$1,FALSE)</f>
        <v>65.471268913818903</v>
      </c>
      <c r="AY15" s="53">
        <f>VLOOKUP($A15,'RevPAR Raw Data'!$B$6:$BE$43,'RevPAR Raw Data'!L$1,FALSE)</f>
        <v>67.961966106084802</v>
      </c>
      <c r="AZ15" s="52">
        <f>VLOOKUP($A15,'RevPAR Raw Data'!$B$6:$BE$43,'RevPAR Raw Data'!N$1,FALSE)</f>
        <v>95.202563738820203</v>
      </c>
      <c r="BA15" s="52">
        <f>VLOOKUP($A15,'RevPAR Raw Data'!$B$6:$BE$43,'RevPAR Raw Data'!O$1,FALSE)</f>
        <v>109.112311900946</v>
      </c>
      <c r="BB15" s="53">
        <f>VLOOKUP($A15,'RevPAR Raw Data'!$B$6:$BE$43,'RevPAR Raw Data'!P$1,FALSE)</f>
        <v>102.157437819883</v>
      </c>
      <c r="BC15" s="54">
        <f>VLOOKUP($A15,'RevPAR Raw Data'!$B$6:$BE$43,'RevPAR Raw Data'!R$1,FALSE)</f>
        <v>77.732100881455807</v>
      </c>
      <c r="BE15" s="47">
        <f>VLOOKUP($A15,'RevPAR Raw Data'!$B$6:$BE$43,'RevPAR Raw Data'!T$1,FALSE)</f>
        <v>-2.10293873743101</v>
      </c>
      <c r="BF15" s="48">
        <f>VLOOKUP($A15,'RevPAR Raw Data'!$B$6:$BE$43,'RevPAR Raw Data'!U$1,FALSE)</f>
        <v>-2.4177570581934802</v>
      </c>
      <c r="BG15" s="48">
        <f>VLOOKUP($A15,'RevPAR Raw Data'!$B$6:$BE$43,'RevPAR Raw Data'!V$1,FALSE)</f>
        <v>-4.27810072478366</v>
      </c>
      <c r="BH15" s="48">
        <f>VLOOKUP($A15,'RevPAR Raw Data'!$B$6:$BE$43,'RevPAR Raw Data'!W$1,FALSE)</f>
        <v>-1.8769547015555199</v>
      </c>
      <c r="BI15" s="48">
        <f>VLOOKUP($A15,'RevPAR Raw Data'!$B$6:$BE$43,'RevPAR Raw Data'!X$1,FALSE)</f>
        <v>-0.28887570422651498</v>
      </c>
      <c r="BJ15" s="49">
        <f>VLOOKUP($A15,'RevPAR Raw Data'!$B$6:$BE$43,'RevPAR Raw Data'!Y$1,FALSE)</f>
        <v>-2.1152034867835798</v>
      </c>
      <c r="BK15" s="48">
        <f>VLOOKUP($A15,'RevPAR Raw Data'!$B$6:$BE$43,'RevPAR Raw Data'!AA$1,FALSE)</f>
        <v>-5.2503146182741798</v>
      </c>
      <c r="BL15" s="48">
        <f>VLOOKUP($A15,'RevPAR Raw Data'!$B$6:$BE$43,'RevPAR Raw Data'!AB$1,FALSE)</f>
        <v>-2.4277171537782398</v>
      </c>
      <c r="BM15" s="49">
        <f>VLOOKUP($A15,'RevPAR Raw Data'!$B$6:$BE$43,'RevPAR Raw Data'!AC$1,FALSE)</f>
        <v>-3.7635721555891002</v>
      </c>
      <c r="BN15" s="50">
        <f>VLOOKUP($A15,'RevPAR Raw Data'!$B$6:$BE$43,'RevPAR Raw Data'!AE$1,FALSE)</f>
        <v>-2.74073240750467</v>
      </c>
    </row>
    <row r="16" spans="1:66" x14ac:dyDescent="0.45">
      <c r="A16" s="63" t="s">
        <v>91</v>
      </c>
      <c r="B16" s="47">
        <f>VLOOKUP($A16,'Occupancy Raw Data'!$B$8:$BE$45,'Occupancy Raw Data'!G$3,FALSE)</f>
        <v>59.113128491620103</v>
      </c>
      <c r="C16" s="48">
        <f>VLOOKUP($A16,'Occupancy Raw Data'!$B$8:$BE$45,'Occupancy Raw Data'!H$3,FALSE)</f>
        <v>75.872905027932902</v>
      </c>
      <c r="D16" s="48">
        <f>VLOOKUP($A16,'Occupancy Raw Data'!$B$8:$BE$45,'Occupancy Raw Data'!I$3,FALSE)</f>
        <v>80.883379888268095</v>
      </c>
      <c r="E16" s="48">
        <f>VLOOKUP($A16,'Occupancy Raw Data'!$B$8:$BE$45,'Occupancy Raw Data'!J$3,FALSE)</f>
        <v>81.284916201117298</v>
      </c>
      <c r="F16" s="48">
        <f>VLOOKUP($A16,'Occupancy Raw Data'!$B$8:$BE$45,'Occupancy Raw Data'!K$3,FALSE)</f>
        <v>73.376396648044604</v>
      </c>
      <c r="G16" s="49">
        <f>VLOOKUP($A16,'Occupancy Raw Data'!$B$8:$BE$45,'Occupancy Raw Data'!L$3,FALSE)</f>
        <v>74.106145251396597</v>
      </c>
      <c r="H16" s="48">
        <f>VLOOKUP($A16,'Occupancy Raw Data'!$B$8:$BE$45,'Occupancy Raw Data'!N$3,FALSE)</f>
        <v>81.4769553072625</v>
      </c>
      <c r="I16" s="48">
        <f>VLOOKUP($A16,'Occupancy Raw Data'!$B$8:$BE$45,'Occupancy Raw Data'!O$3,FALSE)</f>
        <v>82.332402234636803</v>
      </c>
      <c r="J16" s="49">
        <f>VLOOKUP($A16,'Occupancy Raw Data'!$B$8:$BE$45,'Occupancy Raw Data'!P$3,FALSE)</f>
        <v>81.904678770949701</v>
      </c>
      <c r="K16" s="50">
        <f>VLOOKUP($A16,'Occupancy Raw Data'!$B$8:$BE$45,'Occupancy Raw Data'!R$3,FALSE)</f>
        <v>76.334297685554603</v>
      </c>
      <c r="M16" s="47">
        <f>VLOOKUP($A16,'Occupancy Raw Data'!$B$8:$BE$45,'Occupancy Raw Data'!T$3,FALSE)</f>
        <v>-4.0040346729958101</v>
      </c>
      <c r="N16" s="48">
        <f>VLOOKUP($A16,'Occupancy Raw Data'!$B$8:$BE$45,'Occupancy Raw Data'!U$3,FALSE)</f>
        <v>0.265002120919486</v>
      </c>
      <c r="O16" s="48">
        <f>VLOOKUP($A16,'Occupancy Raw Data'!$B$8:$BE$45,'Occupancy Raw Data'!V$3,FALSE)</f>
        <v>1.9679069221099601</v>
      </c>
      <c r="P16" s="48">
        <f>VLOOKUP($A16,'Occupancy Raw Data'!$B$8:$BE$45,'Occupancy Raw Data'!W$3,FALSE)</f>
        <v>4.0548692527605104</v>
      </c>
      <c r="Q16" s="48">
        <f>VLOOKUP($A16,'Occupancy Raw Data'!$B$8:$BE$45,'Occupancy Raw Data'!X$3,FALSE)</f>
        <v>0.22739675732440601</v>
      </c>
      <c r="R16" s="49">
        <f>VLOOKUP($A16,'Occupancy Raw Data'!$B$8:$BE$45,'Occupancy Raw Data'!Y$3,FALSE)</f>
        <v>0.71484565401528599</v>
      </c>
      <c r="S16" s="48">
        <f>VLOOKUP($A16,'Occupancy Raw Data'!$B$8:$BE$45,'Occupancy Raw Data'!AA$3,FALSE)</f>
        <v>0.22278111479816801</v>
      </c>
      <c r="T16" s="48">
        <f>VLOOKUP($A16,'Occupancy Raw Data'!$B$8:$BE$45,'Occupancy Raw Data'!AB$3,FALSE)</f>
        <v>-3.8083380543703802</v>
      </c>
      <c r="U16" s="49">
        <f>VLOOKUP($A16,'Occupancy Raw Data'!$B$8:$BE$45,'Occupancy Raw Data'!AC$3,FALSE)</f>
        <v>-1.8446649973926099</v>
      </c>
      <c r="V16" s="50">
        <f>VLOOKUP($A16,'Occupancy Raw Data'!$B$8:$BE$45,'Occupancy Raw Data'!AE$3,FALSE)</f>
        <v>-8.3883487936704498E-2</v>
      </c>
      <c r="X16" s="51">
        <f>VLOOKUP($A16,'ADR Raw Data'!$B$6:$BE$43,'ADR Raw Data'!G$1,FALSE)</f>
        <v>90.208543236857594</v>
      </c>
      <c r="Y16" s="52">
        <f>VLOOKUP($A16,'ADR Raw Data'!$B$6:$BE$43,'ADR Raw Data'!H$1,FALSE)</f>
        <v>97.439270041417302</v>
      </c>
      <c r="Z16" s="52">
        <f>VLOOKUP($A16,'ADR Raw Data'!$B$6:$BE$43,'ADR Raw Data'!I$1,FALSE)</f>
        <v>99.189516339304902</v>
      </c>
      <c r="AA16" s="52">
        <f>VLOOKUP($A16,'ADR Raw Data'!$B$6:$BE$43,'ADR Raw Data'!J$1,FALSE)</f>
        <v>99.800972121993098</v>
      </c>
      <c r="AB16" s="52">
        <f>VLOOKUP($A16,'ADR Raw Data'!$B$6:$BE$43,'ADR Raw Data'!K$1,FALSE)</f>
        <v>93.946483892457707</v>
      </c>
      <c r="AC16" s="53">
        <f>VLOOKUP($A16,'ADR Raw Data'!$B$6:$BE$43,'ADR Raw Data'!L$1,FALSE)</f>
        <v>96.494186873350898</v>
      </c>
      <c r="AD16" s="52">
        <f>VLOOKUP($A16,'ADR Raw Data'!$B$6:$BE$43,'ADR Raw Data'!N$1,FALSE)</f>
        <v>108.33756903792499</v>
      </c>
      <c r="AE16" s="52">
        <f>VLOOKUP($A16,'ADR Raw Data'!$B$6:$BE$43,'ADR Raw Data'!O$1,FALSE)</f>
        <v>109.691641899915</v>
      </c>
      <c r="AF16" s="53">
        <f>VLOOKUP($A16,'ADR Raw Data'!$B$6:$BE$43,'ADR Raw Data'!P$1,FALSE)</f>
        <v>109.018141095598</v>
      </c>
      <c r="AG16" s="54">
        <f>VLOOKUP($A16,'ADR Raw Data'!$B$6:$BE$43,'ADR Raw Data'!R$1,FALSE)</f>
        <v>100.33357859639899</v>
      </c>
      <c r="AI16" s="47">
        <f>VLOOKUP($A16,'ADR Raw Data'!$B$6:$BE$43,'ADR Raw Data'!T$1,FALSE)</f>
        <v>2.4145202630025602</v>
      </c>
      <c r="AJ16" s="48">
        <f>VLOOKUP($A16,'ADR Raw Data'!$B$6:$BE$43,'ADR Raw Data'!U$1,FALSE)</f>
        <v>4.8315212030720902</v>
      </c>
      <c r="AK16" s="48">
        <f>VLOOKUP($A16,'ADR Raw Data'!$B$6:$BE$43,'ADR Raw Data'!V$1,FALSE)</f>
        <v>5.1509414526391302</v>
      </c>
      <c r="AL16" s="48">
        <f>VLOOKUP($A16,'ADR Raw Data'!$B$6:$BE$43,'ADR Raw Data'!W$1,FALSE)</f>
        <v>5.3411145753854399</v>
      </c>
      <c r="AM16" s="48">
        <f>VLOOKUP($A16,'ADR Raw Data'!$B$6:$BE$43,'ADR Raw Data'!X$1,FALSE)</f>
        <v>1.63969913626473</v>
      </c>
      <c r="AN16" s="49">
        <f>VLOOKUP($A16,'ADR Raw Data'!$B$6:$BE$43,'ADR Raw Data'!Y$1,FALSE)</f>
        <v>4.08236026724492</v>
      </c>
      <c r="AO16" s="48">
        <f>VLOOKUP($A16,'ADR Raw Data'!$B$6:$BE$43,'ADR Raw Data'!AA$1,FALSE)</f>
        <v>0.75721452642892095</v>
      </c>
      <c r="AP16" s="48">
        <f>VLOOKUP($A16,'ADR Raw Data'!$B$6:$BE$43,'ADR Raw Data'!AB$1,FALSE)</f>
        <v>-1.80870106225545</v>
      </c>
      <c r="AQ16" s="49">
        <f>VLOOKUP($A16,'ADR Raw Data'!$B$6:$BE$43,'ADR Raw Data'!AC$1,FALSE)</f>
        <v>-0.59592290406217396</v>
      </c>
      <c r="AR16" s="50">
        <f>VLOOKUP($A16,'ADR Raw Data'!$B$6:$BE$43,'ADR Raw Data'!AE$1,FALSE)</f>
        <v>2.3783335270175399</v>
      </c>
      <c r="AS16" s="40"/>
      <c r="AT16" s="51">
        <f>VLOOKUP($A16,'RevPAR Raw Data'!$B$6:$BE$43,'RevPAR Raw Data'!G$1,FALSE)</f>
        <v>71.721136714385395</v>
      </c>
      <c r="AU16" s="52">
        <f>VLOOKUP($A16,'RevPAR Raw Data'!$B$6:$BE$43,'RevPAR Raw Data'!H$1,FALSE)</f>
        <v>43.157120146647998</v>
      </c>
      <c r="AV16" s="52">
        <f>VLOOKUP($A16,'RevPAR Raw Data'!$B$6:$BE$43,'RevPAR Raw Data'!I$1,FALSE)</f>
        <v>57.490685631983197</v>
      </c>
      <c r="AW16" s="52">
        <f>VLOOKUP($A16,'RevPAR Raw Data'!$B$6:$BE$43,'RevPAR Raw Data'!J$1,FALSE)</f>
        <v>63.3814246508379</v>
      </c>
      <c r="AX16" s="52">
        <f>VLOOKUP($A16,'RevPAR Raw Data'!$B$6:$BE$43,'RevPAR Raw Data'!K$1,FALSE)</f>
        <v>63.557016393156403</v>
      </c>
      <c r="AY16" s="53">
        <f>VLOOKUP($A16,'RevPAR Raw Data'!$B$6:$BE$43,'RevPAR Raw Data'!L$1,FALSE)</f>
        <v>59.861476707402197</v>
      </c>
      <c r="AZ16" s="52">
        <f>VLOOKUP($A16,'RevPAR Raw Data'!$B$6:$BE$43,'RevPAR Raw Data'!N$1,FALSE)</f>
        <v>74.079345076815599</v>
      </c>
      <c r="BA16" s="52">
        <f>VLOOKUP($A16,'RevPAR Raw Data'!$B$6:$BE$43,'RevPAR Raw Data'!O$1,FALSE)</f>
        <v>83.982654155027902</v>
      </c>
      <c r="BB16" s="53">
        <f>VLOOKUP($A16,'RevPAR Raw Data'!$B$6:$BE$43,'RevPAR Raw Data'!P$1,FALSE)</f>
        <v>79.030999615921701</v>
      </c>
      <c r="BC16" s="54">
        <f>VLOOKUP($A16,'RevPAR Raw Data'!$B$6:$BE$43,'RevPAR Raw Data'!R$1,FALSE)</f>
        <v>65.338483252693507</v>
      </c>
      <c r="BE16" s="47">
        <f>VLOOKUP($A16,'RevPAR Raw Data'!$B$6:$BE$43,'RevPAR Raw Data'!T$1,FALSE)</f>
        <v>-0.29030527264070999</v>
      </c>
      <c r="BF16" s="48">
        <f>VLOOKUP($A16,'RevPAR Raw Data'!$B$6:$BE$43,'RevPAR Raw Data'!U$1,FALSE)</f>
        <v>-5.4248758111581701</v>
      </c>
      <c r="BG16" s="48">
        <f>VLOOKUP($A16,'RevPAR Raw Data'!$B$6:$BE$43,'RevPAR Raw Data'!V$1,FALSE)</f>
        <v>-5.1451474627267899</v>
      </c>
      <c r="BH16" s="48">
        <f>VLOOKUP($A16,'RevPAR Raw Data'!$B$6:$BE$43,'RevPAR Raw Data'!W$1,FALSE)</f>
        <v>-2.92110129077868</v>
      </c>
      <c r="BI16" s="48">
        <f>VLOOKUP($A16,'RevPAR Raw Data'!$B$6:$BE$43,'RevPAR Raw Data'!X$1,FALSE)</f>
        <v>-1.3754982904953701</v>
      </c>
      <c r="BJ16" s="49">
        <f>VLOOKUP($A16,'RevPAR Raw Data'!$B$6:$BE$43,'RevPAR Raw Data'!Y$1,FALSE)</f>
        <v>-2.7918865202030698</v>
      </c>
      <c r="BK16" s="48">
        <f>VLOOKUP($A16,'RevPAR Raw Data'!$B$6:$BE$43,'RevPAR Raw Data'!AA$1,FALSE)</f>
        <v>-8.1151695139064302</v>
      </c>
      <c r="BL16" s="48">
        <f>VLOOKUP($A16,'RevPAR Raw Data'!$B$6:$BE$43,'RevPAR Raw Data'!AB$1,FALSE)</f>
        <v>-0.145303347866095</v>
      </c>
      <c r="BM16" s="49">
        <f>VLOOKUP($A16,'RevPAR Raw Data'!$B$6:$BE$43,'RevPAR Raw Data'!AC$1,FALSE)</f>
        <v>-4.0459808366049996</v>
      </c>
      <c r="BN16" s="50">
        <f>VLOOKUP($A16,'RevPAR Raw Data'!$B$6:$BE$43,'RevPAR Raw Data'!AE$1,FALSE)</f>
        <v>-3.22897839876443</v>
      </c>
    </row>
    <row r="17" spans="1:66" x14ac:dyDescent="0.45">
      <c r="A17" s="63" t="s">
        <v>32</v>
      </c>
      <c r="B17" s="47">
        <f>VLOOKUP($A17,'Occupancy Raw Data'!$B$8:$BE$45,'Occupancy Raw Data'!G$3,FALSE)</f>
        <v>56.462291306850801</v>
      </c>
      <c r="C17" s="48">
        <f>VLOOKUP($A17,'Occupancy Raw Data'!$B$8:$BE$45,'Occupancy Raw Data'!H$3,FALSE)</f>
        <v>67.530224525043096</v>
      </c>
      <c r="D17" s="48">
        <f>VLOOKUP($A17,'Occupancy Raw Data'!$B$8:$BE$45,'Occupancy Raw Data'!I$3,FALSE)</f>
        <v>70.9412780656303</v>
      </c>
      <c r="E17" s="48">
        <f>VLOOKUP($A17,'Occupancy Raw Data'!$B$8:$BE$45,'Occupancy Raw Data'!J$3,FALSE)</f>
        <v>73.143350604490493</v>
      </c>
      <c r="F17" s="48">
        <f>VLOOKUP($A17,'Occupancy Raw Data'!$B$8:$BE$45,'Occupancy Raw Data'!K$3,FALSE)</f>
        <v>70.854922279792703</v>
      </c>
      <c r="G17" s="49">
        <f>VLOOKUP($A17,'Occupancy Raw Data'!$B$8:$BE$45,'Occupancy Raw Data'!L$3,FALSE)</f>
        <v>67.786413356361507</v>
      </c>
      <c r="H17" s="48">
        <f>VLOOKUP($A17,'Occupancy Raw Data'!$B$8:$BE$45,'Occupancy Raw Data'!N$3,FALSE)</f>
        <v>75.215889464594099</v>
      </c>
      <c r="I17" s="48">
        <f>VLOOKUP($A17,'Occupancy Raw Data'!$B$8:$BE$45,'Occupancy Raw Data'!O$3,FALSE)</f>
        <v>78.914795624640107</v>
      </c>
      <c r="J17" s="49">
        <f>VLOOKUP($A17,'Occupancy Raw Data'!$B$8:$BE$45,'Occupancy Raw Data'!P$3,FALSE)</f>
        <v>77.065342544617096</v>
      </c>
      <c r="K17" s="50">
        <f>VLOOKUP($A17,'Occupancy Raw Data'!$B$8:$BE$45,'Occupancy Raw Data'!R$3,FALSE)</f>
        <v>70.437535981577398</v>
      </c>
      <c r="M17" s="47">
        <f>VLOOKUP($A17,'Occupancy Raw Data'!$B$8:$BE$45,'Occupancy Raw Data'!T$3,FALSE)</f>
        <v>7.8339747113798701</v>
      </c>
      <c r="N17" s="48">
        <f>VLOOKUP($A17,'Occupancy Raw Data'!$B$8:$BE$45,'Occupancy Raw Data'!U$3,FALSE)</f>
        <v>4.5221652929382898</v>
      </c>
      <c r="O17" s="48">
        <f>VLOOKUP($A17,'Occupancy Raw Data'!$B$8:$BE$45,'Occupancy Raw Data'!V$3,FALSE)</f>
        <v>2.83747131233048</v>
      </c>
      <c r="P17" s="48">
        <f>VLOOKUP($A17,'Occupancy Raw Data'!$B$8:$BE$45,'Occupancy Raw Data'!W$3,FALSE)</f>
        <v>5.3046000828843702</v>
      </c>
      <c r="Q17" s="48">
        <f>VLOOKUP($A17,'Occupancy Raw Data'!$B$8:$BE$45,'Occupancy Raw Data'!X$3,FALSE)</f>
        <v>4.99040307101727</v>
      </c>
      <c r="R17" s="49">
        <f>VLOOKUP($A17,'Occupancy Raw Data'!$B$8:$BE$45,'Occupancy Raw Data'!Y$3,FALSE)</f>
        <v>4.96545576108758</v>
      </c>
      <c r="S17" s="48">
        <f>VLOOKUP($A17,'Occupancy Raw Data'!$B$8:$BE$45,'Occupancy Raw Data'!AA$3,FALSE)</f>
        <v>2.4705882352941102</v>
      </c>
      <c r="T17" s="48">
        <f>VLOOKUP($A17,'Occupancy Raw Data'!$B$8:$BE$45,'Occupancy Raw Data'!AB$3,FALSE)</f>
        <v>1.1997046880767801</v>
      </c>
      <c r="U17" s="49">
        <f>VLOOKUP($A17,'Occupancy Raw Data'!$B$8:$BE$45,'Occupancy Raw Data'!AC$3,FALSE)</f>
        <v>1.8159345883247699</v>
      </c>
      <c r="V17" s="50">
        <f>VLOOKUP($A17,'Occupancy Raw Data'!$B$8:$BE$45,'Occupancy Raw Data'!AE$3,FALSE)</f>
        <v>3.9601857190544099</v>
      </c>
      <c r="X17" s="51">
        <f>VLOOKUP($A17,'ADR Raw Data'!$B$6:$BE$43,'ADR Raw Data'!G$1,FALSE)</f>
        <v>81.7791591384144</v>
      </c>
      <c r="Y17" s="52">
        <f>VLOOKUP($A17,'ADR Raw Data'!$B$6:$BE$43,'ADR Raw Data'!H$1,FALSE)</f>
        <v>86.0971309036658</v>
      </c>
      <c r="Z17" s="52">
        <f>VLOOKUP($A17,'ADR Raw Data'!$B$6:$BE$43,'ADR Raw Data'!I$1,FALSE)</f>
        <v>89.831058977480197</v>
      </c>
      <c r="AA17" s="52">
        <f>VLOOKUP($A17,'ADR Raw Data'!$B$6:$BE$43,'ADR Raw Data'!J$1,FALSE)</f>
        <v>89.162297166469799</v>
      </c>
      <c r="AB17" s="52">
        <f>VLOOKUP($A17,'ADR Raw Data'!$B$6:$BE$43,'ADR Raw Data'!K$1,FALSE)</f>
        <v>89.982081190331002</v>
      </c>
      <c r="AC17" s="53">
        <f>VLOOKUP($A17,'ADR Raw Data'!$B$6:$BE$43,'ADR Raw Data'!L$1,FALSE)</f>
        <v>87.632988623720706</v>
      </c>
      <c r="AD17" s="52">
        <f>VLOOKUP($A17,'ADR Raw Data'!$B$6:$BE$43,'ADR Raw Data'!N$1,FALSE)</f>
        <v>102.794341025641</v>
      </c>
      <c r="AE17" s="52">
        <f>VLOOKUP($A17,'ADR Raw Data'!$B$6:$BE$43,'ADR Raw Data'!O$1,FALSE)</f>
        <v>106.707955207003</v>
      </c>
      <c r="AF17" s="53">
        <f>VLOOKUP($A17,'ADR Raw Data'!$B$6:$BE$43,'ADR Raw Data'!P$1,FALSE)</f>
        <v>104.798108562891</v>
      </c>
      <c r="AG17" s="54">
        <f>VLOOKUP($A17,'ADR Raw Data'!$B$6:$BE$43,'ADR Raw Data'!R$1,FALSE)</f>
        <v>92.998779663144305</v>
      </c>
      <c r="AI17" s="47">
        <f>VLOOKUP($A17,'ADR Raw Data'!$B$6:$BE$43,'ADR Raw Data'!T$1,FALSE)</f>
        <v>6.1879636292300599</v>
      </c>
      <c r="AJ17" s="48">
        <f>VLOOKUP($A17,'ADR Raw Data'!$B$6:$BE$43,'ADR Raw Data'!U$1,FALSE)</f>
        <v>2.0799510700005199</v>
      </c>
      <c r="AK17" s="48">
        <f>VLOOKUP($A17,'ADR Raw Data'!$B$6:$BE$43,'ADR Raw Data'!V$1,FALSE)</f>
        <v>4.7559067093001097</v>
      </c>
      <c r="AL17" s="48">
        <f>VLOOKUP($A17,'ADR Raw Data'!$B$6:$BE$43,'ADR Raw Data'!W$1,FALSE)</f>
        <v>4.7004840339667897</v>
      </c>
      <c r="AM17" s="48">
        <f>VLOOKUP($A17,'ADR Raw Data'!$B$6:$BE$43,'ADR Raw Data'!X$1,FALSE)</f>
        <v>4.9735510708357404</v>
      </c>
      <c r="AN17" s="49">
        <f>VLOOKUP($A17,'ADR Raw Data'!$B$6:$BE$43,'ADR Raw Data'!Y$1,FALSE)</f>
        <v>4.4259435377813201</v>
      </c>
      <c r="AO17" s="48">
        <f>VLOOKUP($A17,'ADR Raw Data'!$B$6:$BE$43,'ADR Raw Data'!AA$1,FALSE)</f>
        <v>4.9040919431646204</v>
      </c>
      <c r="AP17" s="48">
        <f>VLOOKUP($A17,'ADR Raw Data'!$B$6:$BE$43,'ADR Raw Data'!AB$1,FALSE)</f>
        <v>8.9226450106333708</v>
      </c>
      <c r="AQ17" s="49">
        <f>VLOOKUP($A17,'ADR Raw Data'!$B$6:$BE$43,'ADR Raw Data'!AC$1,FALSE)</f>
        <v>6.9614365454435703</v>
      </c>
      <c r="AR17" s="50">
        <f>VLOOKUP($A17,'ADR Raw Data'!$B$6:$BE$43,'ADR Raw Data'!AE$1,FALSE)</f>
        <v>5.1950213369801999</v>
      </c>
      <c r="AS17" s="40"/>
      <c r="AT17" s="51">
        <f>VLOOKUP($A17,'RevPAR Raw Data'!$B$6:$BE$43,'RevPAR Raw Data'!G$1,FALSE)</f>
        <v>60.269364618491203</v>
      </c>
      <c r="AU17" s="52">
        <f>VLOOKUP($A17,'RevPAR Raw Data'!$B$6:$BE$43,'RevPAR Raw Data'!H$1,FALSE)</f>
        <v>35.131003879994203</v>
      </c>
      <c r="AV17" s="52">
        <f>VLOOKUP($A17,'RevPAR Raw Data'!$B$6:$BE$43,'RevPAR Raw Data'!I$1,FALSE)</f>
        <v>46.828116875811297</v>
      </c>
      <c r="AW17" s="52">
        <f>VLOOKUP($A17,'RevPAR Raw Data'!$B$6:$BE$43,'RevPAR Raw Data'!J$1,FALSE)</f>
        <v>50.589599394201599</v>
      </c>
      <c r="AX17" s="52">
        <f>VLOOKUP($A17,'RevPAR Raw Data'!$B$6:$BE$43,'RevPAR Raw Data'!K$1,FALSE)</f>
        <v>52.398505033895802</v>
      </c>
      <c r="AY17" s="53">
        <f>VLOOKUP($A17,'RevPAR Raw Data'!$B$6:$BE$43,'RevPAR Raw Data'!L$1,FALSE)</f>
        <v>49.043317960478802</v>
      </c>
      <c r="AZ17" s="52">
        <f>VLOOKUP($A17,'RevPAR Raw Data'!$B$6:$BE$43,'RevPAR Raw Data'!N$1,FALSE)</f>
        <v>69.426905394490106</v>
      </c>
      <c r="BA17" s="52">
        <f>VLOOKUP($A17,'RevPAR Raw Data'!$B$6:$BE$43,'RevPAR Raw Data'!O$1,FALSE)</f>
        <v>74.534913731429299</v>
      </c>
      <c r="BB17" s="53">
        <f>VLOOKUP($A17,'RevPAR Raw Data'!$B$6:$BE$43,'RevPAR Raw Data'!P$1,FALSE)</f>
        <v>71.980909562959695</v>
      </c>
      <c r="BC17" s="54">
        <f>VLOOKUP($A17,'RevPAR Raw Data'!$B$6:$BE$43,'RevPAR Raw Data'!R$1,FALSE)</f>
        <v>55.5969155611876</v>
      </c>
      <c r="BE17" s="47">
        <f>VLOOKUP($A17,'RevPAR Raw Data'!$B$6:$BE$43,'RevPAR Raw Data'!T$1,FALSE)</f>
        <v>-1.4891279026217601</v>
      </c>
      <c r="BF17" s="48">
        <f>VLOOKUP($A17,'RevPAR Raw Data'!$B$6:$BE$43,'RevPAR Raw Data'!U$1,FALSE)</f>
        <v>1.6609713525864001</v>
      </c>
      <c r="BG17" s="48">
        <f>VLOOKUP($A17,'RevPAR Raw Data'!$B$6:$BE$43,'RevPAR Raw Data'!V$1,FALSE)</f>
        <v>9.7904259537129104</v>
      </c>
      <c r="BH17" s="48">
        <f>VLOOKUP($A17,'RevPAR Raw Data'!$B$6:$BE$43,'RevPAR Raw Data'!W$1,FALSE)</f>
        <v>9.5574134441901908</v>
      </c>
      <c r="BI17" s="48">
        <f>VLOOKUP($A17,'RevPAR Raw Data'!$B$6:$BE$43,'RevPAR Raw Data'!X$1,FALSE)</f>
        <v>11.0964028532765</v>
      </c>
      <c r="BJ17" s="49">
        <f>VLOOKUP($A17,'RevPAR Raw Data'!$B$6:$BE$43,'RevPAR Raw Data'!Y$1,FALSE)</f>
        <v>5.8195236585784</v>
      </c>
      <c r="BK17" s="48">
        <f>VLOOKUP($A17,'RevPAR Raw Data'!$B$6:$BE$43,'RevPAR Raw Data'!AA$1,FALSE)</f>
        <v>-1.35820045331679</v>
      </c>
      <c r="BL17" s="48">
        <f>VLOOKUP($A17,'RevPAR Raw Data'!$B$6:$BE$43,'RevPAR Raw Data'!AB$1,FALSE)</f>
        <v>-4.1109107594073002</v>
      </c>
      <c r="BM17" s="49">
        <f>VLOOKUP($A17,'RevPAR Raw Data'!$B$6:$BE$43,'RevPAR Raw Data'!AC$1,FALSE)</f>
        <v>-2.8028328498713599</v>
      </c>
      <c r="BN17" s="50">
        <f>VLOOKUP($A17,'RevPAR Raw Data'!$B$6:$BE$43,'RevPAR Raw Data'!AE$1,FALSE)</f>
        <v>2.4573954727103202</v>
      </c>
    </row>
    <row r="18" spans="1:66" x14ac:dyDescent="0.45">
      <c r="A18" s="63" t="s">
        <v>92</v>
      </c>
      <c r="B18" s="47">
        <f>VLOOKUP($A18,'Occupancy Raw Data'!$B$8:$BE$45,'Occupancy Raw Data'!G$3,FALSE)</f>
        <v>62.023537677849902</v>
      </c>
      <c r="C18" s="48">
        <f>VLOOKUP($A18,'Occupancy Raw Data'!$B$8:$BE$45,'Occupancy Raw Data'!H$3,FALSE)</f>
        <v>71.034603899525706</v>
      </c>
      <c r="D18" s="48">
        <f>VLOOKUP($A18,'Occupancy Raw Data'!$B$8:$BE$45,'Occupancy Raw Data'!I$3,FALSE)</f>
        <v>74.143685227472304</v>
      </c>
      <c r="E18" s="48">
        <f>VLOOKUP($A18,'Occupancy Raw Data'!$B$8:$BE$45,'Occupancy Raw Data'!J$3,FALSE)</f>
        <v>72.914105041278702</v>
      </c>
      <c r="F18" s="48">
        <f>VLOOKUP($A18,'Occupancy Raw Data'!$B$8:$BE$45,'Occupancy Raw Data'!K$3,FALSE)</f>
        <v>67.872826277885096</v>
      </c>
      <c r="G18" s="49">
        <f>VLOOKUP($A18,'Occupancy Raw Data'!$B$8:$BE$45,'Occupancy Raw Data'!L$3,FALSE)</f>
        <v>69.597751624802299</v>
      </c>
      <c r="H18" s="48">
        <f>VLOOKUP($A18,'Occupancy Raw Data'!$B$8:$BE$45,'Occupancy Raw Data'!N$3,FALSE)</f>
        <v>80.028104689970107</v>
      </c>
      <c r="I18" s="48">
        <f>VLOOKUP($A18,'Occupancy Raw Data'!$B$8:$BE$45,'Occupancy Raw Data'!O$3,FALSE)</f>
        <v>80.818549095380206</v>
      </c>
      <c r="J18" s="49">
        <f>VLOOKUP($A18,'Occupancy Raw Data'!$B$8:$BE$45,'Occupancy Raw Data'!P$3,FALSE)</f>
        <v>80.423326892675206</v>
      </c>
      <c r="K18" s="50">
        <f>VLOOKUP($A18,'Occupancy Raw Data'!$B$8:$BE$45,'Occupancy Raw Data'!R$3,FALSE)</f>
        <v>72.690773129908905</v>
      </c>
      <c r="M18" s="47">
        <f>VLOOKUP($A18,'Occupancy Raw Data'!$B$8:$BE$45,'Occupancy Raw Data'!T$3,FALSE)</f>
        <v>-5.1483136855663201</v>
      </c>
      <c r="N18" s="48">
        <f>VLOOKUP($A18,'Occupancy Raw Data'!$B$8:$BE$45,'Occupancy Raw Data'!U$3,FALSE)</f>
        <v>-9.4853446617191608</v>
      </c>
      <c r="O18" s="48">
        <f>VLOOKUP($A18,'Occupancy Raw Data'!$B$8:$BE$45,'Occupancy Raw Data'!V$3,FALSE)</f>
        <v>-9.2222292289153494</v>
      </c>
      <c r="P18" s="48">
        <f>VLOOKUP($A18,'Occupancy Raw Data'!$B$8:$BE$45,'Occupancy Raw Data'!W$3,FALSE)</f>
        <v>-7.7922493012755503</v>
      </c>
      <c r="Q18" s="48">
        <f>VLOOKUP($A18,'Occupancy Raw Data'!$B$8:$BE$45,'Occupancy Raw Data'!X$3,FALSE)</f>
        <v>-11.0858165307889</v>
      </c>
      <c r="R18" s="49">
        <f>VLOOKUP($A18,'Occupancy Raw Data'!$B$8:$BE$45,'Occupancy Raw Data'!Y$3,FALSE)</f>
        <v>-8.6537534014999</v>
      </c>
      <c r="S18" s="48">
        <f>VLOOKUP($A18,'Occupancy Raw Data'!$B$8:$BE$45,'Occupancy Raw Data'!AA$3,FALSE)</f>
        <v>-1.8698897252671101</v>
      </c>
      <c r="T18" s="48">
        <f>VLOOKUP($A18,'Occupancy Raw Data'!$B$8:$BE$45,'Occupancy Raw Data'!AB$3,FALSE)</f>
        <v>-7.1606091925520401</v>
      </c>
      <c r="U18" s="49">
        <f>VLOOKUP($A18,'Occupancy Raw Data'!$B$8:$BE$45,'Occupancy Raw Data'!AC$3,FALSE)</f>
        <v>-4.6015261700307697</v>
      </c>
      <c r="V18" s="50">
        <f>VLOOKUP($A18,'Occupancy Raw Data'!$B$8:$BE$45,'Occupancy Raw Data'!AE$3,FALSE)</f>
        <v>-7.4105314859470397</v>
      </c>
      <c r="X18" s="51">
        <f>VLOOKUP($A18,'ADR Raw Data'!$B$6:$BE$43,'ADR Raw Data'!G$1,FALSE)</f>
        <v>106.613383347493</v>
      </c>
      <c r="Y18" s="52">
        <f>VLOOKUP($A18,'ADR Raw Data'!$B$6:$BE$43,'ADR Raw Data'!H$1,FALSE)</f>
        <v>113.228597106824</v>
      </c>
      <c r="Z18" s="52">
        <f>VLOOKUP($A18,'ADR Raw Data'!$B$6:$BE$43,'ADR Raw Data'!I$1,FALSE)</f>
        <v>115.37286920161</v>
      </c>
      <c r="AA18" s="52">
        <f>VLOOKUP($A18,'ADR Raw Data'!$B$6:$BE$43,'ADR Raw Data'!J$1,FALSE)</f>
        <v>114.756743122139</v>
      </c>
      <c r="AB18" s="52">
        <f>VLOOKUP($A18,'ADR Raw Data'!$B$6:$BE$43,'ADR Raw Data'!K$1,FALSE)</f>
        <v>105.753737551759</v>
      </c>
      <c r="AC18" s="53">
        <f>VLOOKUP($A18,'ADR Raw Data'!$B$6:$BE$43,'ADR Raw Data'!L$1,FALSE)</f>
        <v>111.368677340871</v>
      </c>
      <c r="AD18" s="52">
        <f>VLOOKUP($A18,'ADR Raw Data'!$B$6:$BE$43,'ADR Raw Data'!N$1,FALSE)</f>
        <v>129.45613395522301</v>
      </c>
      <c r="AE18" s="52">
        <f>VLOOKUP($A18,'ADR Raw Data'!$B$6:$BE$43,'ADR Raw Data'!O$1,FALSE)</f>
        <v>137.63370028254701</v>
      </c>
      <c r="AF18" s="53">
        <f>VLOOKUP($A18,'ADR Raw Data'!$B$6:$BE$43,'ADR Raw Data'!P$1,FALSE)</f>
        <v>133.56501051654399</v>
      </c>
      <c r="AG18" s="54">
        <f>VLOOKUP($A18,'ADR Raw Data'!$B$6:$BE$43,'ADR Raw Data'!R$1,FALSE)</f>
        <v>118.385103151753</v>
      </c>
      <c r="AI18" s="47">
        <f>VLOOKUP($A18,'ADR Raw Data'!$B$6:$BE$43,'ADR Raw Data'!T$1,FALSE)</f>
        <v>4.3480508050520301</v>
      </c>
      <c r="AJ18" s="48">
        <f>VLOOKUP($A18,'ADR Raw Data'!$B$6:$BE$43,'ADR Raw Data'!U$1,FALSE)</f>
        <v>2.5503671444693001</v>
      </c>
      <c r="AK18" s="48">
        <f>VLOOKUP($A18,'ADR Raw Data'!$B$6:$BE$43,'ADR Raw Data'!V$1,FALSE)</f>
        <v>1.3523067047658399</v>
      </c>
      <c r="AL18" s="48">
        <f>VLOOKUP($A18,'ADR Raw Data'!$B$6:$BE$43,'ADR Raw Data'!W$1,FALSE)</f>
        <v>4.35809350679832</v>
      </c>
      <c r="AM18" s="48">
        <f>VLOOKUP($A18,'ADR Raw Data'!$B$6:$BE$43,'ADR Raw Data'!X$1,FALSE)</f>
        <v>-4.6083150715643599</v>
      </c>
      <c r="AN18" s="49">
        <f>VLOOKUP($A18,'ADR Raw Data'!$B$6:$BE$43,'ADR Raw Data'!Y$1,FALSE)</f>
        <v>1.4947331929422301</v>
      </c>
      <c r="AO18" s="48">
        <f>VLOOKUP($A18,'ADR Raw Data'!$B$6:$BE$43,'ADR Raw Data'!AA$1,FALSE)</f>
        <v>7.4270979945590696</v>
      </c>
      <c r="AP18" s="48">
        <f>VLOOKUP($A18,'ADR Raw Data'!$B$6:$BE$43,'ADR Raw Data'!AB$1,FALSE)</f>
        <v>5.0173372582752096</v>
      </c>
      <c r="AQ18" s="49">
        <f>VLOOKUP($A18,'ADR Raw Data'!$B$6:$BE$43,'ADR Raw Data'!AC$1,FALSE)</f>
        <v>6.0425830190760399</v>
      </c>
      <c r="AR18" s="50">
        <f>VLOOKUP($A18,'ADR Raw Data'!$B$6:$BE$43,'ADR Raw Data'!AE$1,FALSE)</f>
        <v>3.2069369593291102</v>
      </c>
      <c r="AS18" s="40"/>
      <c r="AT18" s="51">
        <f>VLOOKUP($A18,'RevPAR Raw Data'!$B$6:$BE$43,'RevPAR Raw Data'!G$1,FALSE)</f>
        <v>80.330576725803596</v>
      </c>
      <c r="AU18" s="52">
        <f>VLOOKUP($A18,'RevPAR Raw Data'!$B$6:$BE$43,'RevPAR Raw Data'!H$1,FALSE)</f>
        <v>42.686333427015597</v>
      </c>
      <c r="AV18" s="52">
        <f>VLOOKUP($A18,'RevPAR Raw Data'!$B$6:$BE$43,'RevPAR Raw Data'!I$1,FALSE)</f>
        <v>55.303262251888199</v>
      </c>
      <c r="AW18" s="52">
        <f>VLOOKUP($A18,'RevPAR Raw Data'!$B$6:$BE$43,'RevPAR Raw Data'!J$1,FALSE)</f>
        <v>62.885379114702197</v>
      </c>
      <c r="AX18" s="52">
        <f>VLOOKUP($A18,'RevPAR Raw Data'!$B$6:$BE$43,'RevPAR Raw Data'!K$1,FALSE)</f>
        <v>65.893284841032795</v>
      </c>
      <c r="AY18" s="53">
        <f>VLOOKUP($A18,'RevPAR Raw Data'!$B$6:$BE$43,'RevPAR Raw Data'!L$1,FALSE)</f>
        <v>61.4197672720885</v>
      </c>
      <c r="AZ18" s="52">
        <f>VLOOKUP($A18,'RevPAR Raw Data'!$B$6:$BE$43,'RevPAR Raw Data'!N$1,FALSE)</f>
        <v>87.579086474617895</v>
      </c>
      <c r="BA18" s="52">
        <f>VLOOKUP($A18,'RevPAR Raw Data'!$B$6:$BE$43,'RevPAR Raw Data'!O$1,FALSE)</f>
        <v>101.16297498682501</v>
      </c>
      <c r="BB18" s="53">
        <f>VLOOKUP($A18,'RevPAR Raw Data'!$B$6:$BE$43,'RevPAR Raw Data'!P$1,FALSE)</f>
        <v>94.371030730721898</v>
      </c>
      <c r="BC18" s="54">
        <f>VLOOKUP($A18,'RevPAR Raw Data'!$B$6:$BE$43,'RevPAR Raw Data'!R$1,FALSE)</f>
        <v>70.834413974555204</v>
      </c>
      <c r="BE18" s="47">
        <f>VLOOKUP($A18,'RevPAR Raw Data'!$B$6:$BE$43,'RevPAR Raw Data'!T$1,FALSE)</f>
        <v>0.56574550348206798</v>
      </c>
      <c r="BF18" s="48">
        <f>VLOOKUP($A18,'RevPAR Raw Data'!$B$6:$BE$43,'RevPAR Raw Data'!U$1,FALSE)</f>
        <v>-9.6809475281237702</v>
      </c>
      <c r="BG18" s="48">
        <f>VLOOKUP($A18,'RevPAR Raw Data'!$B$6:$BE$43,'RevPAR Raw Data'!V$1,FALSE)</f>
        <v>-14.4493806437</v>
      </c>
      <c r="BH18" s="48">
        <f>VLOOKUP($A18,'RevPAR Raw Data'!$B$6:$BE$43,'RevPAR Raw Data'!W$1,FALSE)</f>
        <v>-11.963004070761</v>
      </c>
      <c r="BI18" s="48">
        <f>VLOOKUP($A18,'RevPAR Raw Data'!$B$6:$BE$43,'RevPAR Raw Data'!X$1,FALSE)</f>
        <v>-10.248378220200999</v>
      </c>
      <c r="BJ18" s="49">
        <f>VLOOKUP($A18,'RevPAR Raw Data'!$B$6:$BE$43,'RevPAR Raw Data'!Y$1,FALSE)</f>
        <v>-8.7732092097234897</v>
      </c>
      <c r="BK18" s="48">
        <f>VLOOKUP($A18,'RevPAR Raw Data'!$B$6:$BE$43,'RevPAR Raw Data'!AA$1,FALSE)</f>
        <v>-5.7579365937594602</v>
      </c>
      <c r="BL18" s="48">
        <f>VLOOKUP($A18,'RevPAR Raw Data'!$B$6:$BE$43,'RevPAR Raw Data'!AB$1,FALSE)</f>
        <v>4.5147977865169597</v>
      </c>
      <c r="BM18" s="49">
        <f>VLOOKUP($A18,'RevPAR Raw Data'!$B$6:$BE$43,'RevPAR Raw Data'!AC$1,FALSE)</f>
        <v>-0.51698547297412201</v>
      </c>
      <c r="BN18" s="50">
        <f>VLOOKUP($A18,'RevPAR Raw Data'!$B$6:$BE$43,'RevPAR Raw Data'!AE$1,FALSE)</f>
        <v>-5.7972820366940496</v>
      </c>
    </row>
    <row r="19" spans="1:66" x14ac:dyDescent="0.45">
      <c r="A19" s="63" t="s">
        <v>93</v>
      </c>
      <c r="B19" s="47">
        <f>VLOOKUP($A19,'Occupancy Raw Data'!$B$8:$BE$45,'Occupancy Raw Data'!G$3,FALSE)</f>
        <v>53.1859660163624</v>
      </c>
      <c r="C19" s="48">
        <f>VLOOKUP($A19,'Occupancy Raw Data'!$B$8:$BE$45,'Occupancy Raw Data'!H$3,FALSE)</f>
        <v>68.242605412208903</v>
      </c>
      <c r="D19" s="48">
        <f>VLOOKUP($A19,'Occupancy Raw Data'!$B$8:$BE$45,'Occupancy Raw Data'!I$3,FALSE)</f>
        <v>74.386406544996802</v>
      </c>
      <c r="E19" s="48">
        <f>VLOOKUP($A19,'Occupancy Raw Data'!$B$8:$BE$45,'Occupancy Raw Data'!J$3,FALSE)</f>
        <v>76.353052234109498</v>
      </c>
      <c r="F19" s="48">
        <f>VLOOKUP($A19,'Occupancy Raw Data'!$B$8:$BE$45,'Occupancy Raw Data'!K$3,FALSE)</f>
        <v>66.543423536815595</v>
      </c>
      <c r="G19" s="49">
        <f>VLOOKUP($A19,'Occupancy Raw Data'!$B$8:$BE$45,'Occupancy Raw Data'!L$3,FALSE)</f>
        <v>67.742290748898597</v>
      </c>
      <c r="H19" s="48">
        <f>VLOOKUP($A19,'Occupancy Raw Data'!$B$8:$BE$45,'Occupancy Raw Data'!N$3,FALSE)</f>
        <v>81.222466960352406</v>
      </c>
      <c r="I19" s="48">
        <f>VLOOKUP($A19,'Occupancy Raw Data'!$B$8:$BE$45,'Occupancy Raw Data'!O$3,FALSE)</f>
        <v>86.917872876022599</v>
      </c>
      <c r="J19" s="49">
        <f>VLOOKUP($A19,'Occupancy Raw Data'!$B$8:$BE$45,'Occupancy Raw Data'!P$3,FALSE)</f>
        <v>84.070169918187503</v>
      </c>
      <c r="K19" s="50">
        <f>VLOOKUP($A19,'Occupancy Raw Data'!$B$8:$BE$45,'Occupancy Raw Data'!R$3,FALSE)</f>
        <v>72.4073990829812</v>
      </c>
      <c r="M19" s="47">
        <f>VLOOKUP($A19,'Occupancy Raw Data'!$B$8:$BE$45,'Occupancy Raw Data'!T$3,FALSE)</f>
        <v>-4.6784007852862199</v>
      </c>
      <c r="N19" s="48">
        <f>VLOOKUP($A19,'Occupancy Raw Data'!$B$8:$BE$45,'Occupancy Raw Data'!U$3,FALSE)</f>
        <v>-2.27325092504043</v>
      </c>
      <c r="O19" s="48">
        <f>VLOOKUP($A19,'Occupancy Raw Data'!$B$8:$BE$45,'Occupancy Raw Data'!V$3,FALSE)</f>
        <v>-1.1922456454739401</v>
      </c>
      <c r="P19" s="48">
        <f>VLOOKUP($A19,'Occupancy Raw Data'!$B$8:$BE$45,'Occupancy Raw Data'!W$3,FALSE)</f>
        <v>1.13866581816255</v>
      </c>
      <c r="Q19" s="48">
        <f>VLOOKUP($A19,'Occupancy Raw Data'!$B$8:$BE$45,'Occupancy Raw Data'!X$3,FALSE)</f>
        <v>-5.5348220079491997</v>
      </c>
      <c r="R19" s="49">
        <f>VLOOKUP($A19,'Occupancy Raw Data'!$B$8:$BE$45,'Occupancy Raw Data'!Y$3,FALSE)</f>
        <v>-2.3453041452502301</v>
      </c>
      <c r="S19" s="48">
        <f>VLOOKUP($A19,'Occupancy Raw Data'!$B$8:$BE$45,'Occupancy Raw Data'!AA$3,FALSE)</f>
        <v>-6.9483634168108299</v>
      </c>
      <c r="T19" s="48">
        <f>VLOOKUP($A19,'Occupancy Raw Data'!$B$8:$BE$45,'Occupancy Raw Data'!AB$3,FALSE)</f>
        <v>-5.4167128947077003</v>
      </c>
      <c r="U19" s="49">
        <f>VLOOKUP($A19,'Occupancy Raw Data'!$B$8:$BE$45,'Occupancy Raw Data'!AC$3,FALSE)</f>
        <v>-6.16284334192411</v>
      </c>
      <c r="V19" s="50">
        <f>VLOOKUP($A19,'Occupancy Raw Data'!$B$8:$BE$45,'Occupancy Raw Data'!AE$3,FALSE)</f>
        <v>-3.6456855899393399</v>
      </c>
      <c r="X19" s="51">
        <f>VLOOKUP($A19,'ADR Raw Data'!$B$6:$BE$43,'ADR Raw Data'!G$1,FALSE)</f>
        <v>136.23097200118301</v>
      </c>
      <c r="Y19" s="52">
        <f>VLOOKUP($A19,'ADR Raw Data'!$B$6:$BE$43,'ADR Raw Data'!H$1,FALSE)</f>
        <v>143.950057371757</v>
      </c>
      <c r="Z19" s="52">
        <f>VLOOKUP($A19,'ADR Raw Data'!$B$6:$BE$43,'ADR Raw Data'!I$1,FALSE)</f>
        <v>145.772095780456</v>
      </c>
      <c r="AA19" s="52">
        <f>VLOOKUP($A19,'ADR Raw Data'!$B$6:$BE$43,'ADR Raw Data'!J$1,FALSE)</f>
        <v>143.813832124459</v>
      </c>
      <c r="AB19" s="52">
        <f>VLOOKUP($A19,'ADR Raw Data'!$B$6:$BE$43,'ADR Raw Data'!K$1,FALSE)</f>
        <v>138.04723243882199</v>
      </c>
      <c r="AC19" s="53">
        <f>VLOOKUP($A19,'ADR Raw Data'!$B$6:$BE$43,'ADR Raw Data'!L$1,FALSE)</f>
        <v>141.94774092249801</v>
      </c>
      <c r="AD19" s="52">
        <f>VLOOKUP($A19,'ADR Raw Data'!$B$6:$BE$43,'ADR Raw Data'!N$1,FALSE)</f>
        <v>188.86011322033801</v>
      </c>
      <c r="AE19" s="52">
        <f>VLOOKUP($A19,'ADR Raw Data'!$B$6:$BE$43,'ADR Raw Data'!O$1,FALSE)</f>
        <v>198.32309185446601</v>
      </c>
      <c r="AF19" s="53">
        <f>VLOOKUP($A19,'ADR Raw Data'!$B$6:$BE$43,'ADR Raw Data'!P$1,FALSE)</f>
        <v>193.75187194254701</v>
      </c>
      <c r="AG19" s="54">
        <f>VLOOKUP($A19,'ADR Raw Data'!$B$6:$BE$43,'ADR Raw Data'!R$1,FALSE)</f>
        <v>159.13297002684999</v>
      </c>
      <c r="AI19" s="47">
        <f>VLOOKUP($A19,'ADR Raw Data'!$B$6:$BE$43,'ADR Raw Data'!T$1,FALSE)</f>
        <v>0.48584569989128201</v>
      </c>
      <c r="AJ19" s="48">
        <f>VLOOKUP($A19,'ADR Raw Data'!$B$6:$BE$43,'ADR Raw Data'!U$1,FALSE)</f>
        <v>3.2087882808018899</v>
      </c>
      <c r="AK19" s="48">
        <f>VLOOKUP($A19,'ADR Raw Data'!$B$6:$BE$43,'ADR Raw Data'!V$1,FALSE)</f>
        <v>2.5012355064071099</v>
      </c>
      <c r="AL19" s="48">
        <f>VLOOKUP($A19,'ADR Raw Data'!$B$6:$BE$43,'ADR Raw Data'!W$1,FALSE)</f>
        <v>1.6018834136601801</v>
      </c>
      <c r="AM19" s="48">
        <f>VLOOKUP($A19,'ADR Raw Data'!$B$6:$BE$43,'ADR Raw Data'!X$1,FALSE)</f>
        <v>0.98804454773485795</v>
      </c>
      <c r="AN19" s="49">
        <f>VLOOKUP($A19,'ADR Raw Data'!$B$6:$BE$43,'ADR Raw Data'!Y$1,FALSE)</f>
        <v>1.87997151881156</v>
      </c>
      <c r="AO19" s="48">
        <f>VLOOKUP($A19,'ADR Raw Data'!$B$6:$BE$43,'ADR Raw Data'!AA$1,FALSE)</f>
        <v>1.9103774203095401</v>
      </c>
      <c r="AP19" s="48">
        <f>VLOOKUP($A19,'ADR Raw Data'!$B$6:$BE$43,'ADR Raw Data'!AB$1,FALSE)</f>
        <v>1.02494103663084</v>
      </c>
      <c r="AQ19" s="49">
        <f>VLOOKUP($A19,'ADR Raw Data'!$B$6:$BE$43,'ADR Raw Data'!AC$1,FALSE)</f>
        <v>1.46374941728626</v>
      </c>
      <c r="AR19" s="50">
        <f>VLOOKUP($A19,'ADR Raw Data'!$B$6:$BE$43,'ADR Raw Data'!AE$1,FALSE)</f>
        <v>1.4136506186581199</v>
      </c>
      <c r="AS19" s="40"/>
      <c r="AT19" s="51">
        <f>VLOOKUP($A19,'RevPAR Raw Data'!$B$6:$BE$43,'RevPAR Raw Data'!G$1,FALSE)</f>
        <v>191.62053987366701</v>
      </c>
      <c r="AU19" s="52">
        <f>VLOOKUP($A19,'RevPAR Raw Data'!$B$6:$BE$43,'RevPAR Raw Data'!H$1,FALSE)</f>
        <v>59.658851954204501</v>
      </c>
      <c r="AV19" s="52">
        <f>VLOOKUP($A19,'RevPAR Raw Data'!$B$6:$BE$43,'RevPAR Raw Data'!I$1,FALSE)</f>
        <v>71.679024540070998</v>
      </c>
      <c r="AW19" s="52">
        <f>VLOOKUP($A19,'RevPAR Raw Data'!$B$6:$BE$43,'RevPAR Raw Data'!J$1,FALSE)</f>
        <v>81.602879739439302</v>
      </c>
      <c r="AX19" s="52">
        <f>VLOOKUP($A19,'RevPAR Raw Data'!$B$6:$BE$43,'RevPAR Raw Data'!K$1,FALSE)</f>
        <v>88.324416367943101</v>
      </c>
      <c r="AY19" s="53">
        <f>VLOOKUP($A19,'RevPAR Raw Data'!$B$6:$BE$43,'RevPAR Raw Data'!L$1,FALSE)</f>
        <v>98.577142495065104</v>
      </c>
      <c r="AZ19" s="52">
        <f>VLOOKUP($A19,'RevPAR Raw Data'!$B$6:$BE$43,'RevPAR Raw Data'!N$1,FALSE)</f>
        <v>128.488468045795</v>
      </c>
      <c r="BA19" s="52">
        <f>VLOOKUP($A19,'RevPAR Raw Data'!$B$6:$BE$43,'RevPAR Raw Data'!O$1,FALSE)</f>
        <v>146.231517702329</v>
      </c>
      <c r="BB19" s="53">
        <f>VLOOKUP($A19,'RevPAR Raw Data'!$B$6:$BE$43,'RevPAR Raw Data'!P$1,FALSE)</f>
        <v>137.35999287406199</v>
      </c>
      <c r="BC19" s="54">
        <f>VLOOKUP($A19,'RevPAR Raw Data'!$B$6:$BE$43,'RevPAR Raw Data'!R$1,FALSE)</f>
        <v>109.657956889064</v>
      </c>
      <c r="BE19" s="47">
        <f>VLOOKUP($A19,'RevPAR Raw Data'!$B$6:$BE$43,'RevPAR Raw Data'!T$1,FALSE)</f>
        <v>-2.22905818131286</v>
      </c>
      <c r="BF19" s="48">
        <f>VLOOKUP($A19,'RevPAR Raw Data'!$B$6:$BE$43,'RevPAR Raw Data'!U$1,FALSE)</f>
        <v>1.2827633310750699</v>
      </c>
      <c r="BG19" s="48">
        <f>VLOOKUP($A19,'RevPAR Raw Data'!$B$6:$BE$43,'RevPAR Raw Data'!V$1,FALSE)</f>
        <v>-3.1808032589885502</v>
      </c>
      <c r="BH19" s="48">
        <f>VLOOKUP($A19,'RevPAR Raw Data'!$B$6:$BE$43,'RevPAR Raw Data'!W$1,FALSE)</f>
        <v>4.9870369422879E-2</v>
      </c>
      <c r="BI19" s="48">
        <f>VLOOKUP($A19,'RevPAR Raw Data'!$B$6:$BE$43,'RevPAR Raw Data'!X$1,FALSE)</f>
        <v>-0.86149930378095996</v>
      </c>
      <c r="BJ19" s="49">
        <f>VLOOKUP($A19,'RevPAR Raw Data'!$B$6:$BE$43,'RevPAR Raw Data'!Y$1,FALSE)</f>
        <v>-1.34009392770379</v>
      </c>
      <c r="BK19" s="48">
        <f>VLOOKUP($A19,'RevPAR Raw Data'!$B$6:$BE$43,'RevPAR Raw Data'!AA$1,FALSE)</f>
        <v>-5.87659246445679</v>
      </c>
      <c r="BL19" s="48">
        <f>VLOOKUP($A19,'RevPAR Raw Data'!$B$6:$BE$43,'RevPAR Raw Data'!AB$1,FALSE)</f>
        <v>-4.1406323827032798</v>
      </c>
      <c r="BM19" s="49">
        <f>VLOOKUP($A19,'RevPAR Raw Data'!$B$6:$BE$43,'RevPAR Raw Data'!AC$1,FALSE)</f>
        <v>-4.9604558266864096</v>
      </c>
      <c r="BN19" s="50">
        <f>VLOOKUP($A19,'RevPAR Raw Data'!$B$6:$BE$43,'RevPAR Raw Data'!AE$1,FALSE)</f>
        <v>-2.6670591830069599</v>
      </c>
    </row>
    <row r="20" spans="1:66" x14ac:dyDescent="0.45">
      <c r="A20" s="63" t="s">
        <v>29</v>
      </c>
      <c r="B20" s="47">
        <f>VLOOKUP($A20,'Occupancy Raw Data'!$B$8:$BE$45,'Occupancy Raw Data'!G$3,FALSE)</f>
        <v>39.233076822746803</v>
      </c>
      <c r="C20" s="48">
        <f>VLOOKUP($A20,'Occupancy Raw Data'!$B$8:$BE$45,'Occupancy Raw Data'!H$3,FALSE)</f>
        <v>42.115560193035002</v>
      </c>
      <c r="D20" s="48">
        <f>VLOOKUP($A20,'Occupancy Raw Data'!$B$8:$BE$45,'Occupancy Raw Data'!I$3,FALSE)</f>
        <v>38.893961132124602</v>
      </c>
      <c r="E20" s="48">
        <f>VLOOKUP($A20,'Occupancy Raw Data'!$B$8:$BE$45,'Occupancy Raw Data'!J$3,FALSE)</f>
        <v>44.424155471501201</v>
      </c>
      <c r="F20" s="48">
        <f>VLOOKUP($A20,'Occupancy Raw Data'!$B$8:$BE$45,'Occupancy Raw Data'!K$3,FALSE)</f>
        <v>44.424155471501201</v>
      </c>
      <c r="G20" s="49">
        <f>VLOOKUP($A20,'Occupancy Raw Data'!$B$8:$BE$45,'Occupancy Raw Data'!L$3,FALSE)</f>
        <v>41.818181818181799</v>
      </c>
      <c r="H20" s="48">
        <f>VLOOKUP($A20,'Occupancy Raw Data'!$B$8:$BE$45,'Occupancy Raw Data'!N$3,FALSE)</f>
        <v>60.766923177253098</v>
      </c>
      <c r="I20" s="48">
        <f>VLOOKUP($A20,'Occupancy Raw Data'!$B$8:$BE$45,'Occupancy Raw Data'!O$3,FALSE)</f>
        <v>66.166688404851897</v>
      </c>
      <c r="J20" s="49">
        <f>VLOOKUP($A20,'Occupancy Raw Data'!$B$8:$BE$45,'Occupancy Raw Data'!P$3,FALSE)</f>
        <v>63.466805791052501</v>
      </c>
      <c r="K20" s="50">
        <f>VLOOKUP($A20,'Occupancy Raw Data'!$B$8:$BE$45,'Occupancy Raw Data'!R$3,FALSE)</f>
        <v>48.0035029532877</v>
      </c>
      <c r="M20" s="47">
        <f>VLOOKUP($A20,'Occupancy Raw Data'!$B$8:$BE$45,'Occupancy Raw Data'!T$3,FALSE)</f>
        <v>7.2546928241841897</v>
      </c>
      <c r="N20" s="48">
        <f>VLOOKUP($A20,'Occupancy Raw Data'!$B$8:$BE$45,'Occupancy Raw Data'!U$3,FALSE)</f>
        <v>5.0777095466472204</v>
      </c>
      <c r="O20" s="48">
        <f>VLOOKUP($A20,'Occupancy Raw Data'!$B$8:$BE$45,'Occupancy Raw Data'!V$3,FALSE)</f>
        <v>-5.9422300875052896</v>
      </c>
      <c r="P20" s="48">
        <f>VLOOKUP($A20,'Occupancy Raw Data'!$B$8:$BE$45,'Occupancy Raw Data'!W$3,FALSE)</f>
        <v>4.0385930750736501</v>
      </c>
      <c r="Q20" s="48">
        <f>VLOOKUP($A20,'Occupancy Raw Data'!$B$8:$BE$45,'Occupancy Raw Data'!X$3,FALSE)</f>
        <v>-8.2487715596632096</v>
      </c>
      <c r="R20" s="49">
        <f>VLOOKUP($A20,'Occupancy Raw Data'!$B$8:$BE$45,'Occupancy Raw Data'!Y$3,FALSE)</f>
        <v>-1.8037518037518002E-2</v>
      </c>
      <c r="S20" s="48">
        <f>VLOOKUP($A20,'Occupancy Raw Data'!$B$8:$BE$45,'Occupancy Raw Data'!AA$3,FALSE)</f>
        <v>-9.5300170766454801</v>
      </c>
      <c r="T20" s="48">
        <f>VLOOKUP($A20,'Occupancy Raw Data'!$B$8:$BE$45,'Occupancy Raw Data'!AB$3,FALSE)</f>
        <v>-10.5717663900774</v>
      </c>
      <c r="U20" s="49">
        <f>VLOOKUP($A20,'Occupancy Raw Data'!$B$8:$BE$45,'Occupancy Raw Data'!AC$3,FALSE)</f>
        <v>-10.076059845563501</v>
      </c>
      <c r="V20" s="50">
        <f>VLOOKUP($A20,'Occupancy Raw Data'!$B$8:$BE$45,'Occupancy Raw Data'!AE$3,FALSE)</f>
        <v>-4.07118148255402</v>
      </c>
      <c r="X20" s="51">
        <f>VLOOKUP($A20,'ADR Raw Data'!$B$6:$BE$43,'ADR Raw Data'!G$1,FALSE)</f>
        <v>107.578763297872</v>
      </c>
      <c r="Y20" s="52">
        <f>VLOOKUP($A20,'ADR Raw Data'!$B$6:$BE$43,'ADR Raw Data'!H$1,FALSE)</f>
        <v>107.426977392381</v>
      </c>
      <c r="Z20" s="52">
        <f>VLOOKUP($A20,'ADR Raw Data'!$B$6:$BE$43,'ADR Raw Data'!I$1,FALSE)</f>
        <v>101.040365526492</v>
      </c>
      <c r="AA20" s="52">
        <f>VLOOKUP($A20,'ADR Raw Data'!$B$6:$BE$43,'ADR Raw Data'!J$1,FALSE)</f>
        <v>105.68108631826099</v>
      </c>
      <c r="AB20" s="52">
        <f>VLOOKUP($A20,'ADR Raw Data'!$B$6:$BE$43,'ADR Raw Data'!K$1,FALSE)</f>
        <v>107.450261303581</v>
      </c>
      <c r="AC20" s="53">
        <f>VLOOKUP($A20,'ADR Raw Data'!$B$6:$BE$43,'ADR Raw Data'!L$1,FALSE)</f>
        <v>105.901464038425</v>
      </c>
      <c r="AD20" s="52">
        <f>VLOOKUP($A20,'ADR Raw Data'!$B$6:$BE$43,'ADR Raw Data'!N$1,FALSE)</f>
        <v>138.95993990126601</v>
      </c>
      <c r="AE20" s="52">
        <f>VLOOKUP($A20,'ADR Raw Data'!$B$6:$BE$43,'ADR Raw Data'!O$1,FALSE)</f>
        <v>146.36150206978101</v>
      </c>
      <c r="AF20" s="53">
        <f>VLOOKUP($A20,'ADR Raw Data'!$B$6:$BE$43,'ADR Raw Data'!P$1,FALSE)</f>
        <v>142.81815248664199</v>
      </c>
      <c r="AG20" s="54">
        <f>VLOOKUP($A20,'ADR Raw Data'!$B$6:$BE$43,'ADR Raw Data'!R$1,FALSE)</f>
        <v>119.846781430733</v>
      </c>
      <c r="AI20" s="47">
        <f>VLOOKUP($A20,'ADR Raw Data'!$B$6:$BE$43,'ADR Raw Data'!T$1,FALSE)</f>
        <v>-2.0082006499735701</v>
      </c>
      <c r="AJ20" s="48">
        <f>VLOOKUP($A20,'ADR Raw Data'!$B$6:$BE$43,'ADR Raw Data'!U$1,FALSE)</f>
        <v>0.92988157048346698</v>
      </c>
      <c r="AK20" s="48">
        <f>VLOOKUP($A20,'ADR Raw Data'!$B$6:$BE$43,'ADR Raw Data'!V$1,FALSE)</f>
        <v>-5.6388946254455501</v>
      </c>
      <c r="AL20" s="48">
        <f>VLOOKUP($A20,'ADR Raw Data'!$B$6:$BE$43,'ADR Raw Data'!W$1,FALSE)</f>
        <v>-3.8075602778493698</v>
      </c>
      <c r="AM20" s="48">
        <f>VLOOKUP($A20,'ADR Raw Data'!$B$6:$BE$43,'ADR Raw Data'!X$1,FALSE)</f>
        <v>-8.0559205561627998</v>
      </c>
      <c r="AN20" s="49">
        <f>VLOOKUP($A20,'ADR Raw Data'!$B$6:$BE$43,'ADR Raw Data'!Y$1,FALSE)</f>
        <v>-3.9557916288906001</v>
      </c>
      <c r="AO20" s="48">
        <f>VLOOKUP($A20,'ADR Raw Data'!$B$6:$BE$43,'ADR Raw Data'!AA$1,FALSE)</f>
        <v>-5.5703440862821001</v>
      </c>
      <c r="AP20" s="48">
        <f>VLOOKUP($A20,'ADR Raw Data'!$B$6:$BE$43,'ADR Raw Data'!AB$1,FALSE)</f>
        <v>-5.6517280195530004</v>
      </c>
      <c r="AQ20" s="49">
        <f>VLOOKUP($A20,'ADR Raw Data'!$B$6:$BE$43,'ADR Raw Data'!AC$1,FALSE)</f>
        <v>-5.6282032223514102</v>
      </c>
      <c r="AR20" s="50">
        <f>VLOOKUP($A20,'ADR Raw Data'!$B$6:$BE$43,'ADR Raw Data'!AE$1,FALSE)</f>
        <v>-5.4943744914994399</v>
      </c>
      <c r="AS20" s="40"/>
      <c r="AT20" s="51">
        <f>VLOOKUP($A20,'RevPAR Raw Data'!$B$6:$BE$43,'RevPAR Raw Data'!G$1,FALSE)</f>
        <v>97.712152080344296</v>
      </c>
      <c r="AU20" s="52">
        <f>VLOOKUP($A20,'RevPAR Raw Data'!$B$6:$BE$43,'RevPAR Raw Data'!H$1,FALSE)</f>
        <v>28.0365866701447</v>
      </c>
      <c r="AV20" s="52">
        <f>VLOOKUP($A20,'RevPAR Raw Data'!$B$6:$BE$43,'RevPAR Raw Data'!I$1,FALSE)</f>
        <v>28.684471109951701</v>
      </c>
      <c r="AW20" s="52">
        <f>VLOOKUP($A20,'RevPAR Raw Data'!$B$6:$BE$43,'RevPAR Raw Data'!J$1,FALSE)</f>
        <v>31.940037824442399</v>
      </c>
      <c r="AX20" s="52">
        <f>VLOOKUP($A20,'RevPAR Raw Data'!$B$6:$BE$43,'RevPAR Raw Data'!K$1,FALSE)</f>
        <v>40.658520933872403</v>
      </c>
      <c r="AY20" s="53">
        <f>VLOOKUP($A20,'RevPAR Raw Data'!$B$6:$BE$43,'RevPAR Raw Data'!L$1,FALSE)</f>
        <v>45.406353723751103</v>
      </c>
      <c r="AZ20" s="52">
        <f>VLOOKUP($A20,'RevPAR Raw Data'!$B$6:$BE$43,'RevPAR Raw Data'!N$1,FALSE)</f>
        <v>84.967910525629307</v>
      </c>
      <c r="BA20" s="52">
        <f>VLOOKUP($A20,'RevPAR Raw Data'!$B$6:$BE$43,'RevPAR Raw Data'!O$1,FALSE)</f>
        <v>103.73975609756</v>
      </c>
      <c r="BB20" s="53">
        <f>VLOOKUP($A20,'RevPAR Raw Data'!$B$6:$BE$43,'RevPAR Raw Data'!P$1,FALSE)</f>
        <v>94.353833311595096</v>
      </c>
      <c r="BC20" s="54">
        <f>VLOOKUP($A20,'RevPAR Raw Data'!$B$6:$BE$43,'RevPAR Raw Data'!R$1,FALSE)</f>
        <v>59.391347891706502</v>
      </c>
      <c r="BE20" s="47">
        <f>VLOOKUP($A20,'RevPAR Raw Data'!$B$6:$BE$43,'RevPAR Raw Data'!T$1,FALSE)</f>
        <v>-7.3440775242244003</v>
      </c>
      <c r="BF20" s="48">
        <f>VLOOKUP($A20,'RevPAR Raw Data'!$B$6:$BE$43,'RevPAR Raw Data'!U$1,FALSE)</f>
        <v>-8.6350052272037896</v>
      </c>
      <c r="BG20" s="48">
        <f>VLOOKUP($A20,'RevPAR Raw Data'!$B$6:$BE$43,'RevPAR Raw Data'!V$1,FALSE)</f>
        <v>-11.3313051244396</v>
      </c>
      <c r="BH20" s="48">
        <f>VLOOKUP($A20,'RevPAR Raw Data'!$B$6:$BE$43,'RevPAR Raw Data'!W$1,FALSE)</f>
        <v>-8.7892465525502992</v>
      </c>
      <c r="BI20" s="48">
        <f>VLOOKUP($A20,'RevPAR Raw Data'!$B$6:$BE$43,'RevPAR Raw Data'!X$1,FALSE)</f>
        <v>1.90908956362391</v>
      </c>
      <c r="BJ20" s="49">
        <f>VLOOKUP($A20,'RevPAR Raw Data'!$B$6:$BE$43,'RevPAR Raw Data'!Y$1,FALSE)</f>
        <v>-6.7279758358988397</v>
      </c>
      <c r="BK20" s="48">
        <f>VLOOKUP($A20,'RevPAR Raw Data'!$B$6:$BE$43,'RevPAR Raw Data'!AA$1,FALSE)</f>
        <v>-5.6638830984623496</v>
      </c>
      <c r="BL20" s="48">
        <f>VLOOKUP($A20,'RevPAR Raw Data'!$B$6:$BE$43,'RevPAR Raw Data'!AB$1,FALSE)</f>
        <v>-4.70747975618439</v>
      </c>
      <c r="BM20" s="49">
        <f>VLOOKUP($A20,'RevPAR Raw Data'!$B$6:$BE$43,'RevPAR Raw Data'!AC$1,FALSE)</f>
        <v>-5.1405011060096504</v>
      </c>
      <c r="BN20" s="50">
        <f>VLOOKUP($A20,'RevPAR Raw Data'!$B$6:$BE$43,'RevPAR Raw Data'!AE$1,FALSE)</f>
        <v>-6.0140431184755103</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S21" s="40"/>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46</v>
      </c>
      <c r="B22" s="47">
        <f>VLOOKUP($A22,'Occupancy Raw Data'!$B$8:$BE$45,'Occupancy Raw Data'!G$3,FALSE)</f>
        <v>46.246045125978597</v>
      </c>
      <c r="C22" s="48">
        <f>VLOOKUP($A22,'Occupancy Raw Data'!$B$8:$BE$45,'Occupancy Raw Data'!H$3,FALSE)</f>
        <v>59.719175076787998</v>
      </c>
      <c r="D22" s="48">
        <f>VLOOKUP($A22,'Occupancy Raw Data'!$B$8:$BE$45,'Occupancy Raw Data'!I$3,FALSE)</f>
        <v>63.855338213898001</v>
      </c>
      <c r="E22" s="48">
        <f>VLOOKUP($A22,'Occupancy Raw Data'!$B$8:$BE$45,'Occupancy Raw Data'!J$3,FALSE)</f>
        <v>63.954643079836401</v>
      </c>
      <c r="F22" s="48">
        <f>VLOOKUP($A22,'Occupancy Raw Data'!$B$8:$BE$45,'Occupancy Raw Data'!K$3,FALSE)</f>
        <v>64.081660931618202</v>
      </c>
      <c r="G22" s="49">
        <f>VLOOKUP($A22,'Occupancy Raw Data'!$B$8:$BE$45,'Occupancy Raw Data'!L$3,FALSE)</f>
        <v>59.571372485623797</v>
      </c>
      <c r="H22" s="48">
        <f>VLOOKUP($A22,'Occupancy Raw Data'!$B$8:$BE$45,'Occupancy Raw Data'!N$3,FALSE)</f>
        <v>71.409436271679596</v>
      </c>
      <c r="I22" s="48">
        <f>VLOOKUP($A22,'Occupancy Raw Data'!$B$8:$BE$45,'Occupancy Raw Data'!O$3,FALSE)</f>
        <v>75.494792268076907</v>
      </c>
      <c r="J22" s="49">
        <f>VLOOKUP($A22,'Occupancy Raw Data'!$B$8:$BE$45,'Occupancy Raw Data'!P$3,FALSE)</f>
        <v>73.452114269878194</v>
      </c>
      <c r="K22" s="50">
        <f>VLOOKUP($A22,'Occupancy Raw Data'!$B$8:$BE$45,'Occupancy Raw Data'!R$3,FALSE)</f>
        <v>63.537298709696501</v>
      </c>
      <c r="M22" s="47">
        <f>VLOOKUP($A22,'Occupancy Raw Data'!$B$8:$BE$45,'Occupancy Raw Data'!T$3,FALSE)</f>
        <v>1.42771132020755</v>
      </c>
      <c r="N22" s="48">
        <f>VLOOKUP($A22,'Occupancy Raw Data'!$B$8:$BE$45,'Occupancy Raw Data'!U$3,FALSE)</f>
        <v>4.5862623918927801</v>
      </c>
      <c r="O22" s="48">
        <f>VLOOKUP($A22,'Occupancy Raw Data'!$B$8:$BE$45,'Occupancy Raw Data'!V$3,FALSE)</f>
        <v>2.8690918390906801</v>
      </c>
      <c r="P22" s="48">
        <f>VLOOKUP($A22,'Occupancy Raw Data'!$B$8:$BE$45,'Occupancy Raw Data'!W$3,FALSE)</f>
        <v>0.24248862612872599</v>
      </c>
      <c r="Q22" s="48">
        <f>VLOOKUP($A22,'Occupancy Raw Data'!$B$8:$BE$45,'Occupancy Raw Data'!X$3,FALSE)</f>
        <v>-3.00827901534905</v>
      </c>
      <c r="R22" s="49">
        <f>VLOOKUP($A22,'Occupancy Raw Data'!$B$8:$BE$45,'Occupancy Raw Data'!Y$3,FALSE)</f>
        <v>1.0921407335539799</v>
      </c>
      <c r="S22" s="48">
        <f>VLOOKUP($A22,'Occupancy Raw Data'!$B$8:$BE$45,'Occupancy Raw Data'!AA$3,FALSE)</f>
        <v>-8.7414105458994094</v>
      </c>
      <c r="T22" s="48">
        <f>VLOOKUP($A22,'Occupancy Raw Data'!$B$8:$BE$45,'Occupancy Raw Data'!AB$3,FALSE)</f>
        <v>-6.11062537424365</v>
      </c>
      <c r="U22" s="49">
        <f>VLOOKUP($A22,'Occupancy Raw Data'!$B$8:$BE$45,'Occupancy Raw Data'!AC$3,FALSE)</f>
        <v>-7.4081208126290603</v>
      </c>
      <c r="V22" s="50">
        <f>VLOOKUP($A22,'Occupancy Raw Data'!$B$8:$BE$45,'Occupancy Raw Data'!AE$3,FALSE)</f>
        <v>-1.88302425033987</v>
      </c>
      <c r="X22" s="51">
        <f>VLOOKUP($A22,'ADR Raw Data'!$B$6:$BE$43,'ADR Raw Data'!G$1,FALSE)</f>
        <v>113.409551560549</v>
      </c>
      <c r="Y22" s="52">
        <f>VLOOKUP($A22,'ADR Raw Data'!$B$6:$BE$43,'ADR Raw Data'!H$1,FALSE)</f>
        <v>111.11100854634699</v>
      </c>
      <c r="Z22" s="52">
        <f>VLOOKUP($A22,'ADR Raw Data'!$B$6:$BE$43,'ADR Raw Data'!I$1,FALSE)</f>
        <v>112.636645931283</v>
      </c>
      <c r="AA22" s="52">
        <f>VLOOKUP($A22,'ADR Raw Data'!$B$6:$BE$43,'ADR Raw Data'!J$1,FALSE)</f>
        <v>113.573531578377</v>
      </c>
      <c r="AB22" s="52">
        <f>VLOOKUP($A22,'ADR Raw Data'!$B$6:$BE$43,'ADR Raw Data'!K$1,FALSE)</f>
        <v>116.820320023064</v>
      </c>
      <c r="AC22" s="53">
        <f>VLOOKUP($A22,'ADR Raw Data'!$B$6:$BE$43,'ADR Raw Data'!L$1,FALSE)</f>
        <v>113.552015119209</v>
      </c>
      <c r="AD22" s="52">
        <f>VLOOKUP($A22,'ADR Raw Data'!$B$6:$BE$43,'ADR Raw Data'!N$1,FALSE)</f>
        <v>148.02411791339199</v>
      </c>
      <c r="AE22" s="52">
        <f>VLOOKUP($A22,'ADR Raw Data'!$B$6:$BE$43,'ADR Raw Data'!O$1,FALSE)</f>
        <v>147.698778525542</v>
      </c>
      <c r="AF22" s="53">
        <f>VLOOKUP($A22,'ADR Raw Data'!$B$6:$BE$43,'ADR Raw Data'!P$1,FALSE)</f>
        <v>147.85692443130901</v>
      </c>
      <c r="AG22" s="54">
        <f>VLOOKUP($A22,'ADR Raw Data'!$B$6:$BE$43,'ADR Raw Data'!R$1,FALSE)</f>
        <v>124.88289891269299</v>
      </c>
      <c r="AI22" s="47">
        <f>VLOOKUP($A22,'ADR Raw Data'!$B$6:$BE$43,'ADR Raw Data'!T$1,FALSE)</f>
        <v>4.1492560463528196</v>
      </c>
      <c r="AJ22" s="48">
        <f>VLOOKUP($A22,'ADR Raw Data'!$B$6:$BE$43,'ADR Raw Data'!U$1,FALSE)</f>
        <v>5.0590214132330296</v>
      </c>
      <c r="AK22" s="48">
        <f>VLOOKUP($A22,'ADR Raw Data'!$B$6:$BE$43,'ADR Raw Data'!V$1,FALSE)</f>
        <v>6.9639130186793903</v>
      </c>
      <c r="AL22" s="48">
        <f>VLOOKUP($A22,'ADR Raw Data'!$B$6:$BE$43,'ADR Raw Data'!W$1,FALSE)</f>
        <v>7.5745006575650402</v>
      </c>
      <c r="AM22" s="48">
        <f>VLOOKUP($A22,'ADR Raw Data'!$B$6:$BE$43,'ADR Raw Data'!X$1,FALSE)</f>
        <v>4.4199730567208402</v>
      </c>
      <c r="AN22" s="49">
        <f>VLOOKUP($A22,'ADR Raw Data'!$B$6:$BE$43,'ADR Raw Data'!Y$1,FALSE)</f>
        <v>5.6493388349708002</v>
      </c>
      <c r="AO22" s="48">
        <f>VLOOKUP($A22,'ADR Raw Data'!$B$6:$BE$43,'ADR Raw Data'!AA$1,FALSE)</f>
        <v>-8.6245301119790998</v>
      </c>
      <c r="AP22" s="48">
        <f>VLOOKUP($A22,'ADR Raw Data'!$B$6:$BE$43,'ADR Raw Data'!AB$1,FALSE)</f>
        <v>-10.245679253933501</v>
      </c>
      <c r="AQ22" s="49">
        <f>VLOOKUP($A22,'ADR Raw Data'!$B$6:$BE$43,'ADR Raw Data'!AC$1,FALSE)</f>
        <v>-9.4539095070560393</v>
      </c>
      <c r="AR22" s="50">
        <f>VLOOKUP($A22,'ADR Raw Data'!$B$6:$BE$43,'ADR Raw Data'!AE$1,FALSE)</f>
        <v>-1.67914470283246</v>
      </c>
      <c r="AS22" s="40"/>
      <c r="AT22" s="51">
        <f>VLOOKUP($A22,'RevPAR Raw Data'!$B$6:$BE$43,'RevPAR Raw Data'!G$1,FALSE)</f>
        <v>64.722377477019705</v>
      </c>
      <c r="AU22" s="52">
        <f>VLOOKUP($A22,'RevPAR Raw Data'!$B$6:$BE$43,'RevPAR Raw Data'!H$1,FALSE)</f>
        <v>34.328883320245701</v>
      </c>
      <c r="AV22" s="52">
        <f>VLOOKUP($A22,'RevPAR Raw Data'!$B$6:$BE$43,'RevPAR Raw Data'!I$1,FALSE)</f>
        <v>55.920595639521402</v>
      </c>
      <c r="AW22" s="52">
        <f>VLOOKUP($A22,'RevPAR Raw Data'!$B$6:$BE$43,'RevPAR Raw Data'!J$1,FALSE)</f>
        <v>66.915415954547498</v>
      </c>
      <c r="AX22" s="52">
        <f>VLOOKUP($A22,'RevPAR Raw Data'!$B$6:$BE$43,'RevPAR Raw Data'!K$1,FALSE)</f>
        <v>76.539644787287997</v>
      </c>
      <c r="AY22" s="53">
        <f>VLOOKUP($A22,'RevPAR Raw Data'!$B$6:$BE$43,'RevPAR Raw Data'!L$1,FALSE)</f>
        <v>59.685383435724503</v>
      </c>
      <c r="AZ22" s="52">
        <f>VLOOKUP($A22,'RevPAR Raw Data'!$B$6:$BE$43,'RevPAR Raw Data'!N$1,FALSE)</f>
        <v>123.866831031456</v>
      </c>
      <c r="BA22" s="52">
        <f>VLOOKUP($A22,'RevPAR Raw Data'!$B$6:$BE$43,'RevPAR Raw Data'!O$1,FALSE)</f>
        <v>120.702590881795</v>
      </c>
      <c r="BB22" s="53">
        <f>VLOOKUP($A22,'RevPAR Raw Data'!$B$6:$BE$43,'RevPAR Raw Data'!P$1,FALSE)</f>
        <v>122.284710956626</v>
      </c>
      <c r="BC22" s="54">
        <f>VLOOKUP($A22,'RevPAR Raw Data'!$B$6:$BE$43,'RevPAR Raw Data'!R$1,FALSE)</f>
        <v>77.5709055845535</v>
      </c>
      <c r="BE22" s="47">
        <f>VLOOKUP($A22,'RevPAR Raw Data'!$B$6:$BE$43,'RevPAR Raw Data'!T$1,FALSE)</f>
        <v>-1.1089478045297401</v>
      </c>
      <c r="BF22" s="48">
        <f>VLOOKUP($A22,'RevPAR Raw Data'!$B$6:$BE$43,'RevPAR Raw Data'!U$1,FALSE)</f>
        <v>0.95234849141327704</v>
      </c>
      <c r="BG22" s="48">
        <f>VLOOKUP($A22,'RevPAR Raw Data'!$B$6:$BE$43,'RevPAR Raw Data'!V$1,FALSE)</f>
        <v>10.047268168716201</v>
      </c>
      <c r="BH22" s="48">
        <f>VLOOKUP($A22,'RevPAR Raw Data'!$B$6:$BE$43,'RevPAR Raw Data'!W$1,FALSE)</f>
        <v>11.8119792749719</v>
      </c>
      <c r="BI22" s="48">
        <f>VLOOKUP($A22,'RevPAR Raw Data'!$B$6:$BE$43,'RevPAR Raw Data'!X$1,FALSE)</f>
        <v>10.2660136575889</v>
      </c>
      <c r="BJ22" s="49">
        <f>VLOOKUP($A22,'RevPAR Raw Data'!$B$6:$BE$43,'RevPAR Raw Data'!Y$1,FALSE)</f>
        <v>6.7609049520453803</v>
      </c>
      <c r="BK22" s="48">
        <f>VLOOKUP($A22,'RevPAR Raw Data'!$B$6:$BE$43,'RevPAR Raw Data'!AA$1,FALSE)</f>
        <v>13.953809744680701</v>
      </c>
      <c r="BL22" s="48">
        <f>VLOOKUP($A22,'RevPAR Raw Data'!$B$6:$BE$43,'RevPAR Raw Data'!AB$1,FALSE)</f>
        <v>0.89345664838202499</v>
      </c>
      <c r="BM22" s="49">
        <f>VLOOKUP($A22,'RevPAR Raw Data'!$B$6:$BE$43,'RevPAR Raw Data'!AC$1,FALSE)</f>
        <v>7.1109117129336301</v>
      </c>
      <c r="BN22" s="50">
        <f>VLOOKUP($A22,'RevPAR Raw Data'!$B$6:$BE$43,'RevPAR Raw Data'!AE$1,FALSE)</f>
        <v>6.9182669581854102</v>
      </c>
    </row>
    <row r="23" spans="1:66" x14ac:dyDescent="0.45">
      <c r="A23" s="63" t="s">
        <v>70</v>
      </c>
      <c r="B23" s="47">
        <f>VLOOKUP($A23,'Occupancy Raw Data'!$B$8:$BE$45,'Occupancy Raw Data'!G$3,FALSE)</f>
        <v>47.081475476286897</v>
      </c>
      <c r="C23" s="48">
        <f>VLOOKUP($A23,'Occupancy Raw Data'!$B$8:$BE$45,'Occupancy Raw Data'!H$3,FALSE)</f>
        <v>57.4280502634779</v>
      </c>
      <c r="D23" s="48">
        <f>VLOOKUP($A23,'Occupancy Raw Data'!$B$8:$BE$45,'Occupancy Raw Data'!I$3,FALSE)</f>
        <v>60.660721524118301</v>
      </c>
      <c r="E23" s="48">
        <f>VLOOKUP($A23,'Occupancy Raw Data'!$B$8:$BE$45,'Occupancy Raw Data'!J$3,FALSE)</f>
        <v>60.392176732873899</v>
      </c>
      <c r="F23" s="48">
        <f>VLOOKUP($A23,'Occupancy Raw Data'!$B$8:$BE$45,'Occupancy Raw Data'!K$3,FALSE)</f>
        <v>60.270571544385803</v>
      </c>
      <c r="G23" s="49">
        <f>VLOOKUP($A23,'Occupancy Raw Data'!$B$8:$BE$45,'Occupancy Raw Data'!L$3,FALSE)</f>
        <v>57.166599108228603</v>
      </c>
      <c r="H23" s="48">
        <f>VLOOKUP($A23,'Occupancy Raw Data'!$B$8:$BE$45,'Occupancy Raw Data'!N$3,FALSE)</f>
        <v>68.276246453181997</v>
      </c>
      <c r="I23" s="48">
        <f>VLOOKUP($A23,'Occupancy Raw Data'!$B$8:$BE$45,'Occupancy Raw Data'!O$3,FALSE)</f>
        <v>72.958046209971599</v>
      </c>
      <c r="J23" s="49">
        <f>VLOOKUP($A23,'Occupancy Raw Data'!$B$8:$BE$45,'Occupancy Raw Data'!P$3,FALSE)</f>
        <v>70.617146331576805</v>
      </c>
      <c r="K23" s="50">
        <f>VLOOKUP($A23,'Occupancy Raw Data'!$B$8:$BE$45,'Occupancy Raw Data'!R$3,FALSE)</f>
        <v>61.009612600613799</v>
      </c>
      <c r="M23" s="47">
        <f>VLOOKUP($A23,'Occupancy Raw Data'!$B$8:$BE$45,'Occupancy Raw Data'!T$3,FALSE)</f>
        <v>-0.52547425936487802</v>
      </c>
      <c r="N23" s="48">
        <f>VLOOKUP($A23,'Occupancy Raw Data'!$B$8:$BE$45,'Occupancy Raw Data'!U$3,FALSE)</f>
        <v>3.4461712579880701</v>
      </c>
      <c r="O23" s="48">
        <f>VLOOKUP($A23,'Occupancy Raw Data'!$B$8:$BE$45,'Occupancy Raw Data'!V$3,FALSE)</f>
        <v>1.9193326298951501</v>
      </c>
      <c r="P23" s="48">
        <f>VLOOKUP($A23,'Occupancy Raw Data'!$B$8:$BE$45,'Occupancy Raw Data'!W$3,FALSE)</f>
        <v>-1.5733034169779101</v>
      </c>
      <c r="Q23" s="48">
        <f>VLOOKUP($A23,'Occupancy Raw Data'!$B$8:$BE$45,'Occupancy Raw Data'!X$3,FALSE)</f>
        <v>-5.2471517804993901</v>
      </c>
      <c r="R23" s="49">
        <f>VLOOKUP($A23,'Occupancy Raw Data'!$B$8:$BE$45,'Occupancy Raw Data'!Y$3,FALSE)</f>
        <v>-0.52071697928884397</v>
      </c>
      <c r="S23" s="48">
        <f>VLOOKUP($A23,'Occupancy Raw Data'!$B$8:$BE$45,'Occupancy Raw Data'!AA$3,FALSE)</f>
        <v>-7.7448095738325398</v>
      </c>
      <c r="T23" s="48">
        <f>VLOOKUP($A23,'Occupancy Raw Data'!$B$8:$BE$45,'Occupancy Raw Data'!AB$3,FALSE)</f>
        <v>-5.2935947008592201</v>
      </c>
      <c r="U23" s="49">
        <f>VLOOKUP($A23,'Occupancy Raw Data'!$B$8:$BE$45,'Occupancy Raw Data'!AC$3,FALSE)</f>
        <v>-6.4946322741724503</v>
      </c>
      <c r="V23" s="50">
        <f>VLOOKUP($A23,'Occupancy Raw Data'!$B$8:$BE$45,'Occupancy Raw Data'!AE$3,FALSE)</f>
        <v>-2.5790643364991301</v>
      </c>
      <c r="X23" s="51">
        <f>VLOOKUP($A23,'ADR Raw Data'!$B$6:$BE$43,'ADR Raw Data'!G$1,FALSE)</f>
        <v>122.636691777873</v>
      </c>
      <c r="Y23" s="52">
        <f>VLOOKUP($A23,'ADR Raw Data'!$B$6:$BE$43,'ADR Raw Data'!H$1,FALSE)</f>
        <v>110.386964002117</v>
      </c>
      <c r="Z23" s="52">
        <f>VLOOKUP($A23,'ADR Raw Data'!$B$6:$BE$43,'ADR Raw Data'!I$1,FALSE)</f>
        <v>109.747887570998</v>
      </c>
      <c r="AA23" s="52">
        <f>VLOOKUP($A23,'ADR Raw Data'!$B$6:$BE$43,'ADR Raw Data'!J$1,FALSE)</f>
        <v>110.372479234835</v>
      </c>
      <c r="AB23" s="52">
        <f>VLOOKUP($A23,'ADR Raw Data'!$B$6:$BE$43,'ADR Raw Data'!K$1,FALSE)</f>
        <v>113.46578562421099</v>
      </c>
      <c r="AC23" s="53">
        <f>VLOOKUP($A23,'ADR Raw Data'!$B$6:$BE$43,'ADR Raw Data'!L$1,FALSE)</f>
        <v>112.91520952988699</v>
      </c>
      <c r="AD23" s="52">
        <f>VLOOKUP($A23,'ADR Raw Data'!$B$6:$BE$43,'ADR Raw Data'!N$1,FALSE)</f>
        <v>140.87687940630701</v>
      </c>
      <c r="AE23" s="52">
        <f>VLOOKUP($A23,'ADR Raw Data'!$B$6:$BE$43,'ADR Raw Data'!O$1,FALSE)</f>
        <v>140.98901382040401</v>
      </c>
      <c r="AF23" s="53">
        <f>VLOOKUP($A23,'ADR Raw Data'!$B$6:$BE$43,'ADR Raw Data'!P$1,FALSE)</f>
        <v>140.93480519480499</v>
      </c>
      <c r="AG23" s="54">
        <f>VLOOKUP($A23,'ADR Raw Data'!$B$6:$BE$43,'ADR Raw Data'!R$1,FALSE)</f>
        <v>122.181495859336</v>
      </c>
      <c r="AI23" s="47">
        <f>VLOOKUP($A23,'ADR Raw Data'!$B$6:$BE$43,'ADR Raw Data'!T$1,FALSE)</f>
        <v>7.6505293875387403</v>
      </c>
      <c r="AJ23" s="48">
        <f>VLOOKUP($A23,'ADR Raw Data'!$B$6:$BE$43,'ADR Raw Data'!U$1,FALSE)</f>
        <v>3.66363670711331</v>
      </c>
      <c r="AK23" s="48">
        <f>VLOOKUP($A23,'ADR Raw Data'!$B$6:$BE$43,'ADR Raw Data'!V$1,FALSE)</f>
        <v>4.8530466237148202</v>
      </c>
      <c r="AL23" s="48">
        <f>VLOOKUP($A23,'ADR Raw Data'!$B$6:$BE$43,'ADR Raw Data'!W$1,FALSE)</f>
        <v>5.8031044841674797</v>
      </c>
      <c r="AM23" s="48">
        <f>VLOOKUP($A23,'ADR Raw Data'!$B$6:$BE$43,'ADR Raw Data'!X$1,FALSE)</f>
        <v>3.0422041487658702</v>
      </c>
      <c r="AN23" s="49">
        <f>VLOOKUP($A23,'ADR Raw Data'!$B$6:$BE$43,'ADR Raw Data'!Y$1,FALSE)</f>
        <v>4.8667634091878202</v>
      </c>
      <c r="AO23" s="48">
        <f>VLOOKUP($A23,'ADR Raw Data'!$B$6:$BE$43,'ADR Raw Data'!AA$1,FALSE)</f>
        <v>1.5310193723015499</v>
      </c>
      <c r="AP23" s="48">
        <f>VLOOKUP($A23,'ADR Raw Data'!$B$6:$BE$43,'ADR Raw Data'!AB$1,FALSE)</f>
        <v>-0.55340426050037095</v>
      </c>
      <c r="AQ23" s="49">
        <f>VLOOKUP($A23,'ADR Raw Data'!$B$6:$BE$43,'ADR Raw Data'!AC$1,FALSE)</f>
        <v>0.45722099448798298</v>
      </c>
      <c r="AR23" s="50">
        <f>VLOOKUP($A23,'ADR Raw Data'!$B$6:$BE$43,'ADR Raw Data'!AE$1,FALSE)</f>
        <v>2.7479572766914102</v>
      </c>
      <c r="AS23" s="40"/>
      <c r="AT23" s="51">
        <f>VLOOKUP($A23,'RevPAR Raw Data'!$B$6:$BE$43,'RevPAR Raw Data'!G$1,FALSE)</f>
        <v>69.680224001621696</v>
      </c>
      <c r="AU23" s="52">
        <f>VLOOKUP($A23,'RevPAR Raw Data'!$B$6:$BE$43,'RevPAR Raw Data'!H$1,FALSE)</f>
        <v>34.925251368335601</v>
      </c>
      <c r="AV23" s="52">
        <f>VLOOKUP($A23,'RevPAR Raw Data'!$B$6:$BE$43,'RevPAR Raw Data'!I$1,FALSE)</f>
        <v>54.985597506588199</v>
      </c>
      <c r="AW23" s="52">
        <f>VLOOKUP($A23,'RevPAR Raw Data'!$B$6:$BE$43,'RevPAR Raw Data'!J$1,FALSE)</f>
        <v>70.068877964727307</v>
      </c>
      <c r="AX23" s="52">
        <f>VLOOKUP($A23,'RevPAR Raw Data'!$B$6:$BE$43,'RevPAR Raw Data'!K$1,FALSE)</f>
        <v>80.495921852827806</v>
      </c>
      <c r="AY23" s="53">
        <f>VLOOKUP($A23,'RevPAR Raw Data'!$B$6:$BE$43,'RevPAR Raw Data'!L$1,FALSE)</f>
        <v>62.031174538820103</v>
      </c>
      <c r="AZ23" s="52">
        <f>VLOOKUP($A23,'RevPAR Raw Data'!$B$6:$BE$43,'RevPAR Raw Data'!N$1,FALSE)</f>
        <v>105.791911615649</v>
      </c>
      <c r="BA23" s="52">
        <f>VLOOKUP($A23,'RevPAR Raw Data'!$B$6:$BE$43,'RevPAR Raw Data'!O$1,FALSE)</f>
        <v>107.233977295763</v>
      </c>
      <c r="BB23" s="53">
        <f>VLOOKUP($A23,'RevPAR Raw Data'!$B$6:$BE$43,'RevPAR Raw Data'!P$1,FALSE)</f>
        <v>106.51294445570601</v>
      </c>
      <c r="BC23" s="54">
        <f>VLOOKUP($A23,'RevPAR Raw Data'!$B$6:$BE$43,'RevPAR Raw Data'!R$1,FALSE)</f>
        <v>74.7402516579305</v>
      </c>
      <c r="BE23" s="47">
        <f>VLOOKUP($A23,'RevPAR Raw Data'!$B$6:$BE$43,'RevPAR Raw Data'!T$1,FALSE)</f>
        <v>6.7743716422964895E-2</v>
      </c>
      <c r="BF23" s="48">
        <f>VLOOKUP($A23,'RevPAR Raw Data'!$B$6:$BE$43,'RevPAR Raw Data'!U$1,FALSE)</f>
        <v>-3.53198380088494</v>
      </c>
      <c r="BG23" s="48">
        <f>VLOOKUP($A23,'RevPAR Raw Data'!$B$6:$BE$43,'RevPAR Raw Data'!V$1,FALSE)</f>
        <v>4.6875258397213697</v>
      </c>
      <c r="BH23" s="48">
        <f>VLOOKUP($A23,'RevPAR Raw Data'!$B$6:$BE$43,'RevPAR Raw Data'!W$1,FALSE)</f>
        <v>14.521347042375799</v>
      </c>
      <c r="BI23" s="48">
        <f>VLOOKUP($A23,'RevPAR Raw Data'!$B$6:$BE$43,'RevPAR Raw Data'!X$1,FALSE)</f>
        <v>10.298881377537899</v>
      </c>
      <c r="BJ23" s="49">
        <f>VLOOKUP($A23,'RevPAR Raw Data'!$B$6:$BE$43,'RevPAR Raw Data'!Y$1,FALSE)</f>
        <v>6.02731442121258</v>
      </c>
      <c r="BK23" s="48">
        <f>VLOOKUP($A23,'RevPAR Raw Data'!$B$6:$BE$43,'RevPAR Raw Data'!AA$1,FALSE)</f>
        <v>5.4188299890010896</v>
      </c>
      <c r="BL23" s="48">
        <f>VLOOKUP($A23,'RevPAR Raw Data'!$B$6:$BE$43,'RevPAR Raw Data'!AB$1,FALSE)</f>
        <v>0.90944706266627595</v>
      </c>
      <c r="BM23" s="49">
        <f>VLOOKUP($A23,'RevPAR Raw Data'!$B$6:$BE$43,'RevPAR Raw Data'!AC$1,FALSE)</f>
        <v>3.0996079385720998</v>
      </c>
      <c r="BN23" s="50">
        <f>VLOOKUP($A23,'RevPAR Raw Data'!$B$6:$BE$43,'RevPAR Raw Data'!AE$1,FALSE)</f>
        <v>4.8153904728053201</v>
      </c>
    </row>
    <row r="24" spans="1:66" x14ac:dyDescent="0.45">
      <c r="A24" s="63" t="s">
        <v>52</v>
      </c>
      <c r="B24" s="47">
        <f>VLOOKUP($A24,'Occupancy Raw Data'!$B$8:$BE$45,'Occupancy Raw Data'!G$3,FALSE)</f>
        <v>43.613500992719999</v>
      </c>
      <c r="C24" s="48">
        <f>VLOOKUP($A24,'Occupancy Raw Data'!$B$8:$BE$45,'Occupancy Raw Data'!H$3,FALSE)</f>
        <v>57.776307081402997</v>
      </c>
      <c r="D24" s="48">
        <f>VLOOKUP($A24,'Occupancy Raw Data'!$B$8:$BE$45,'Occupancy Raw Data'!I$3,FALSE)</f>
        <v>63.269358041032397</v>
      </c>
      <c r="E24" s="48">
        <f>VLOOKUP($A24,'Occupancy Raw Data'!$B$8:$BE$45,'Occupancy Raw Data'!J$3,FALSE)</f>
        <v>63.269358041032397</v>
      </c>
      <c r="F24" s="48">
        <f>VLOOKUP($A24,'Occupancy Raw Data'!$B$8:$BE$45,'Occupancy Raw Data'!K$3,FALSE)</f>
        <v>60.456651224354701</v>
      </c>
      <c r="G24" s="49">
        <f>VLOOKUP($A24,'Occupancy Raw Data'!$B$8:$BE$45,'Occupancy Raw Data'!L$3,FALSE)</f>
        <v>57.677035076108503</v>
      </c>
      <c r="H24" s="48">
        <f>VLOOKUP($A24,'Occupancy Raw Data'!$B$8:$BE$45,'Occupancy Raw Data'!N$3,FALSE)</f>
        <v>61.879549966909302</v>
      </c>
      <c r="I24" s="48">
        <f>VLOOKUP($A24,'Occupancy Raw Data'!$B$8:$BE$45,'Occupancy Raw Data'!O$3,FALSE)</f>
        <v>69.920582395764299</v>
      </c>
      <c r="J24" s="49">
        <f>VLOOKUP($A24,'Occupancy Raw Data'!$B$8:$BE$45,'Occupancy Raw Data'!P$3,FALSE)</f>
        <v>65.900066181336797</v>
      </c>
      <c r="K24" s="50">
        <f>VLOOKUP($A24,'Occupancy Raw Data'!$B$8:$BE$45,'Occupancy Raw Data'!R$3,FALSE)</f>
        <v>60.026472534745203</v>
      </c>
      <c r="M24" s="47">
        <f>VLOOKUP($A24,'Occupancy Raw Data'!$B$8:$BE$45,'Occupancy Raw Data'!T$3,FALSE)</f>
        <v>-3.9940626428160999</v>
      </c>
      <c r="N24" s="48">
        <f>VLOOKUP($A24,'Occupancy Raw Data'!$B$8:$BE$45,'Occupancy Raw Data'!U$3,FALSE)</f>
        <v>-6.25839933413328</v>
      </c>
      <c r="O24" s="48">
        <f>VLOOKUP($A24,'Occupancy Raw Data'!$B$8:$BE$45,'Occupancy Raw Data'!V$3,FALSE)</f>
        <v>-2.5429888420588198</v>
      </c>
      <c r="P24" s="48">
        <f>VLOOKUP($A24,'Occupancy Raw Data'!$B$8:$BE$45,'Occupancy Raw Data'!W$3,FALSE)</f>
        <v>-5.2501280408905098</v>
      </c>
      <c r="Q24" s="48">
        <f>VLOOKUP($A24,'Occupancy Raw Data'!$B$8:$BE$45,'Occupancy Raw Data'!X$3,FALSE)</f>
        <v>-17.940243280723401</v>
      </c>
      <c r="R24" s="49">
        <f>VLOOKUP($A24,'Occupancy Raw Data'!$B$8:$BE$45,'Occupancy Raw Data'!Y$3,FALSE)</f>
        <v>-7.6963187225905898</v>
      </c>
      <c r="S24" s="48">
        <f>VLOOKUP($A24,'Occupancy Raw Data'!$B$8:$BE$45,'Occupancy Raw Data'!AA$3,FALSE)</f>
        <v>-22.920203871782501</v>
      </c>
      <c r="T24" s="48">
        <f>VLOOKUP($A24,'Occupancy Raw Data'!$B$8:$BE$45,'Occupancy Raw Data'!AB$3,FALSE)</f>
        <v>-16.654014855630699</v>
      </c>
      <c r="U24" s="49">
        <f>VLOOKUP($A24,'Occupancy Raw Data'!$B$8:$BE$45,'Occupancy Raw Data'!AC$3,FALSE)</f>
        <v>-19.718175074232601</v>
      </c>
      <c r="V24" s="50">
        <f>VLOOKUP($A24,'Occupancy Raw Data'!$B$8:$BE$45,'Occupancy Raw Data'!AE$3,FALSE)</f>
        <v>-11.8373992424618</v>
      </c>
      <c r="X24" s="51">
        <f>VLOOKUP($A24,'ADR Raw Data'!$B$6:$BE$43,'ADR Raw Data'!G$1,FALSE)</f>
        <v>109.560349013657</v>
      </c>
      <c r="Y24" s="52">
        <f>VLOOKUP($A24,'ADR Raw Data'!$B$6:$BE$43,'ADR Raw Data'!H$1,FALSE)</f>
        <v>108.790274914089</v>
      </c>
      <c r="Z24" s="52">
        <f>VLOOKUP($A24,'ADR Raw Data'!$B$6:$BE$43,'ADR Raw Data'!I$1,FALSE)</f>
        <v>112.78191945606601</v>
      </c>
      <c r="AA24" s="52">
        <f>VLOOKUP($A24,'ADR Raw Data'!$B$6:$BE$43,'ADR Raw Data'!J$1,FALSE)</f>
        <v>112.932667364016</v>
      </c>
      <c r="AB24" s="52">
        <f>VLOOKUP($A24,'ADR Raw Data'!$B$6:$BE$43,'ADR Raw Data'!K$1,FALSE)</f>
        <v>117.431373836891</v>
      </c>
      <c r="AC24" s="53">
        <f>VLOOKUP($A24,'ADR Raw Data'!$B$6:$BE$43,'ADR Raw Data'!L$1,FALSE)</f>
        <v>112.50278485370001</v>
      </c>
      <c r="AD24" s="52">
        <f>VLOOKUP($A24,'ADR Raw Data'!$B$6:$BE$43,'ADR Raw Data'!N$1,FALSE)</f>
        <v>132.78306951871599</v>
      </c>
      <c r="AE24" s="52">
        <f>VLOOKUP($A24,'ADR Raw Data'!$B$6:$BE$43,'ADR Raw Data'!O$1,FALSE)</f>
        <v>134.26008045432999</v>
      </c>
      <c r="AF24" s="53">
        <f>VLOOKUP($A24,'ADR Raw Data'!$B$6:$BE$43,'ADR Raw Data'!P$1,FALSE)</f>
        <v>133.566630680391</v>
      </c>
      <c r="AG24" s="54">
        <f>VLOOKUP($A24,'ADR Raw Data'!$B$6:$BE$43,'ADR Raw Data'!R$1,FALSE)</f>
        <v>119.10991179713299</v>
      </c>
      <c r="AI24" s="47">
        <f>VLOOKUP($A24,'ADR Raw Data'!$B$6:$BE$43,'ADR Raw Data'!T$1,FALSE)</f>
        <v>7.3371852313780099</v>
      </c>
      <c r="AJ24" s="48">
        <f>VLOOKUP($A24,'ADR Raw Data'!$B$6:$BE$43,'ADR Raw Data'!U$1,FALSE)</f>
        <v>4.1812765380229102</v>
      </c>
      <c r="AK24" s="48">
        <f>VLOOKUP($A24,'ADR Raw Data'!$B$6:$BE$43,'ADR Raw Data'!V$1,FALSE)</f>
        <v>4.3066221211669404</v>
      </c>
      <c r="AL24" s="48">
        <f>VLOOKUP($A24,'ADR Raw Data'!$B$6:$BE$43,'ADR Raw Data'!W$1,FALSE)</f>
        <v>3.62665072661069</v>
      </c>
      <c r="AM24" s="48">
        <f>VLOOKUP($A24,'ADR Raw Data'!$B$6:$BE$43,'ADR Raw Data'!X$1,FALSE)</f>
        <v>3.2345526804759399</v>
      </c>
      <c r="AN24" s="49">
        <f>VLOOKUP($A24,'ADR Raw Data'!$B$6:$BE$43,'ADR Raw Data'!Y$1,FALSE)</f>
        <v>4.1456652472618201</v>
      </c>
      <c r="AO24" s="48">
        <f>VLOOKUP($A24,'ADR Raw Data'!$B$6:$BE$43,'ADR Raw Data'!AA$1,FALSE)</f>
        <v>-7.7373378594548399</v>
      </c>
      <c r="AP24" s="48">
        <f>VLOOKUP($A24,'ADR Raw Data'!$B$6:$BE$43,'ADR Raw Data'!AB$1,FALSE)</f>
        <v>-9.7634369477945295</v>
      </c>
      <c r="AQ24" s="49">
        <f>VLOOKUP($A24,'ADR Raw Data'!$B$6:$BE$43,'ADR Raw Data'!AC$1,FALSE)</f>
        <v>-8.7698349924658796</v>
      </c>
      <c r="AR24" s="50">
        <f>VLOOKUP($A24,'ADR Raw Data'!$B$6:$BE$43,'ADR Raw Data'!AE$1,FALSE)</f>
        <v>-1.7614043833294499</v>
      </c>
      <c r="AS24" s="40"/>
      <c r="AT24" s="51">
        <f>VLOOKUP($A24,'RevPAR Raw Data'!$B$6:$BE$43,'RevPAR Raw Data'!G$1,FALSE)</f>
        <v>50.571955658504301</v>
      </c>
      <c r="AU24" s="52">
        <f>VLOOKUP($A24,'RevPAR Raw Data'!$B$6:$BE$43,'RevPAR Raw Data'!H$1,FALSE)</f>
        <v>32.907468563864903</v>
      </c>
      <c r="AV24" s="52">
        <f>VLOOKUP($A24,'RevPAR Raw Data'!$B$6:$BE$43,'RevPAR Raw Data'!I$1,FALSE)</f>
        <v>57.1853805426869</v>
      </c>
      <c r="AW24" s="52">
        <f>VLOOKUP($A24,'RevPAR Raw Data'!$B$6:$BE$43,'RevPAR Raw Data'!J$1,FALSE)</f>
        <v>66.565545996029101</v>
      </c>
      <c r="AX24" s="52">
        <f>VLOOKUP($A24,'RevPAR Raw Data'!$B$6:$BE$43,'RevPAR Raw Data'!K$1,FALSE)</f>
        <v>86.320959629384504</v>
      </c>
      <c r="AY24" s="53">
        <f>VLOOKUP($A24,'RevPAR Raw Data'!$B$6:$BE$43,'RevPAR Raw Data'!L$1,FALSE)</f>
        <v>58.710262078093898</v>
      </c>
      <c r="AZ24" s="52">
        <f>VLOOKUP($A24,'RevPAR Raw Data'!$B$6:$BE$43,'RevPAR Raw Data'!N$1,FALSE)</f>
        <v>136.569917273328</v>
      </c>
      <c r="BA24" s="52">
        <f>VLOOKUP($A24,'RevPAR Raw Data'!$B$6:$BE$43,'RevPAR Raw Data'!O$1,FALSE)</f>
        <v>145.236465916611</v>
      </c>
      <c r="BB24" s="53">
        <f>VLOOKUP($A24,'RevPAR Raw Data'!$B$6:$BE$43,'RevPAR Raw Data'!P$1,FALSE)</f>
        <v>140.90319159497</v>
      </c>
      <c r="BC24" s="54">
        <f>VLOOKUP($A24,'RevPAR Raw Data'!$B$6:$BE$43,'RevPAR Raw Data'!R$1,FALSE)</f>
        <v>82.193956225772894</v>
      </c>
      <c r="BE24" s="47">
        <f>VLOOKUP($A24,'RevPAR Raw Data'!$B$6:$BE$43,'RevPAR Raw Data'!T$1,FALSE)</f>
        <v>-6.1588537143911903</v>
      </c>
      <c r="BF24" s="48">
        <f>VLOOKUP($A24,'RevPAR Raw Data'!$B$6:$BE$43,'RevPAR Raw Data'!U$1,FALSE)</f>
        <v>8.1722457852600598</v>
      </c>
      <c r="BG24" s="48">
        <f>VLOOKUP($A24,'RevPAR Raw Data'!$B$6:$BE$43,'RevPAR Raw Data'!V$1,FALSE)</f>
        <v>9.8538207814131908</v>
      </c>
      <c r="BH24" s="48">
        <f>VLOOKUP($A24,'RevPAR Raw Data'!$B$6:$BE$43,'RevPAR Raw Data'!W$1,FALSE)</f>
        <v>10.227063247970399</v>
      </c>
      <c r="BI24" s="48">
        <f>VLOOKUP($A24,'RevPAR Raw Data'!$B$6:$BE$43,'RevPAR Raw Data'!X$1,FALSE)</f>
        <v>25.270661621556901</v>
      </c>
      <c r="BJ24" s="49">
        <f>VLOOKUP($A24,'RevPAR Raw Data'!$B$6:$BE$43,'RevPAR Raw Data'!Y$1,FALSE)</f>
        <v>10.496665725112001</v>
      </c>
      <c r="BK24" s="48">
        <f>VLOOKUP($A24,'RevPAR Raw Data'!$B$6:$BE$43,'RevPAR Raw Data'!AA$1,FALSE)</f>
        <v>25.840429718662701</v>
      </c>
      <c r="BL24" s="48">
        <f>VLOOKUP($A24,'RevPAR Raw Data'!$B$6:$BE$43,'RevPAR Raw Data'!AB$1,FALSE)</f>
        <v>20.3923798231924</v>
      </c>
      <c r="BM24" s="49">
        <f>VLOOKUP($A24,'RevPAR Raw Data'!$B$6:$BE$43,'RevPAR Raw Data'!AC$1,FALSE)</f>
        <v>22.972458561428098</v>
      </c>
      <c r="BN24" s="50">
        <f>VLOOKUP($A24,'RevPAR Raw Data'!$B$6:$BE$43,'RevPAR Raw Data'!AE$1,FALSE)</f>
        <v>16.274396400913901</v>
      </c>
    </row>
    <row r="25" spans="1:66" x14ac:dyDescent="0.45">
      <c r="A25" s="63" t="s">
        <v>51</v>
      </c>
      <c r="B25" s="47">
        <f>VLOOKUP($A25,'Occupancy Raw Data'!$B$8:$BE$45,'Occupancy Raw Data'!G$3,FALSE)</f>
        <v>42.293700938158103</v>
      </c>
      <c r="C25" s="48">
        <f>VLOOKUP($A25,'Occupancy Raw Data'!$B$8:$BE$45,'Occupancy Raw Data'!H$3,FALSE)</f>
        <v>63.124641010913201</v>
      </c>
      <c r="D25" s="48">
        <f>VLOOKUP($A25,'Occupancy Raw Data'!$B$8:$BE$45,'Occupancy Raw Data'!I$3,FALSE)</f>
        <v>66.475205820409698</v>
      </c>
      <c r="E25" s="48">
        <f>VLOOKUP($A25,'Occupancy Raw Data'!$B$8:$BE$45,'Occupancy Raw Data'!J$3,FALSE)</f>
        <v>66.130576297147201</v>
      </c>
      <c r="F25" s="48">
        <f>VLOOKUP($A25,'Occupancy Raw Data'!$B$8:$BE$45,'Occupancy Raw Data'!K$3,FALSE)</f>
        <v>61.784415087114603</v>
      </c>
      <c r="G25" s="49">
        <f>VLOOKUP($A25,'Occupancy Raw Data'!$B$8:$BE$45,'Occupancy Raw Data'!L$3,FALSE)</f>
        <v>59.961707830748601</v>
      </c>
      <c r="H25" s="48">
        <f>VLOOKUP($A25,'Occupancy Raw Data'!$B$8:$BE$45,'Occupancy Raw Data'!N$3,FALSE)</f>
        <v>77.158721041546997</v>
      </c>
      <c r="I25" s="48">
        <f>VLOOKUP($A25,'Occupancy Raw Data'!$B$8:$BE$45,'Occupancy Raw Data'!O$3,FALSE)</f>
        <v>83.381198544897501</v>
      </c>
      <c r="J25" s="49">
        <f>VLOOKUP($A25,'Occupancy Raw Data'!$B$8:$BE$45,'Occupancy Raw Data'!P$3,FALSE)</f>
        <v>80.269959793222199</v>
      </c>
      <c r="K25" s="50">
        <f>VLOOKUP($A25,'Occupancy Raw Data'!$B$8:$BE$45,'Occupancy Raw Data'!R$3,FALSE)</f>
        <v>65.764065534312493</v>
      </c>
      <c r="M25" s="47">
        <f>VLOOKUP($A25,'Occupancy Raw Data'!$B$8:$BE$45,'Occupancy Raw Data'!T$3,FALSE)</f>
        <v>0.61013200806026902</v>
      </c>
      <c r="N25" s="48">
        <f>VLOOKUP($A25,'Occupancy Raw Data'!$B$8:$BE$45,'Occupancy Raw Data'!U$3,FALSE)</f>
        <v>6.74107067264399</v>
      </c>
      <c r="O25" s="48">
        <f>VLOOKUP($A25,'Occupancy Raw Data'!$B$8:$BE$45,'Occupancy Raw Data'!V$3,FALSE)</f>
        <v>-1.77831383120357</v>
      </c>
      <c r="P25" s="48">
        <f>VLOOKUP($A25,'Occupancy Raw Data'!$B$8:$BE$45,'Occupancy Raw Data'!W$3,FALSE)</f>
        <v>-2.7379452616143301</v>
      </c>
      <c r="Q25" s="48">
        <f>VLOOKUP($A25,'Occupancy Raw Data'!$B$8:$BE$45,'Occupancy Raw Data'!X$3,FALSE)</f>
        <v>-7.2597944664156202</v>
      </c>
      <c r="R25" s="49">
        <f>VLOOKUP($A25,'Occupancy Raw Data'!$B$8:$BE$45,'Occupancy Raw Data'!Y$3,FALSE)</f>
        <v>-1.2056162935800201</v>
      </c>
      <c r="S25" s="48">
        <f>VLOOKUP($A25,'Occupancy Raw Data'!$B$8:$BE$45,'Occupancy Raw Data'!AA$3,FALSE)</f>
        <v>-10.315284399567901</v>
      </c>
      <c r="T25" s="48">
        <f>VLOOKUP($A25,'Occupancy Raw Data'!$B$8:$BE$45,'Occupancy Raw Data'!AB$3,FALSE)</f>
        <v>-4.8164090850397798</v>
      </c>
      <c r="U25" s="49">
        <f>VLOOKUP($A25,'Occupancy Raw Data'!$B$8:$BE$45,'Occupancy Raw Data'!AC$3,FALSE)</f>
        <v>-7.5410323230144902</v>
      </c>
      <c r="V25" s="50">
        <f>VLOOKUP($A25,'Occupancy Raw Data'!$B$8:$BE$45,'Occupancy Raw Data'!AE$3,FALSE)</f>
        <v>-3.5112957025514002</v>
      </c>
      <c r="X25" s="51">
        <f>VLOOKUP($A25,'ADR Raw Data'!$B$6:$BE$43,'ADR Raw Data'!G$1,FALSE)</f>
        <v>99.153196016296903</v>
      </c>
      <c r="Y25" s="52">
        <f>VLOOKUP($A25,'ADR Raw Data'!$B$6:$BE$43,'ADR Raw Data'!H$1,FALSE)</f>
        <v>108.233679102214</v>
      </c>
      <c r="Z25" s="52">
        <f>VLOOKUP($A25,'ADR Raw Data'!$B$6:$BE$43,'ADR Raw Data'!I$1,FALSE)</f>
        <v>109.64823156682</v>
      </c>
      <c r="AA25" s="52">
        <f>VLOOKUP($A25,'ADR Raw Data'!$B$6:$BE$43,'ADR Raw Data'!J$1,FALSE)</f>
        <v>110.097770700636</v>
      </c>
      <c r="AB25" s="52">
        <f>VLOOKUP($A25,'ADR Raw Data'!$B$6:$BE$43,'ADR Raw Data'!K$1,FALSE)</f>
        <v>106.793092655717</v>
      </c>
      <c r="AC25" s="53">
        <f>VLOOKUP($A25,'ADR Raw Data'!$B$6:$BE$43,'ADR Raw Data'!L$1,FALSE)</f>
        <v>107.38064499648701</v>
      </c>
      <c r="AD25" s="52">
        <f>VLOOKUP($A25,'ADR Raw Data'!$B$6:$BE$43,'ADR Raw Data'!N$1,FALSE)</f>
        <v>139.63939950372199</v>
      </c>
      <c r="AE25" s="52">
        <f>VLOOKUP($A25,'ADR Raw Data'!$B$6:$BE$43,'ADR Raw Data'!O$1,FALSE)</f>
        <v>143.187129735935</v>
      </c>
      <c r="AF25" s="53">
        <f>VLOOKUP($A25,'ADR Raw Data'!$B$6:$BE$43,'ADR Raw Data'!P$1,FALSE)</f>
        <v>141.48201908169301</v>
      </c>
      <c r="AG25" s="54">
        <f>VLOOKUP($A25,'ADR Raw Data'!$B$6:$BE$43,'ADR Raw Data'!R$1,FALSE)</f>
        <v>119.27300989851901</v>
      </c>
      <c r="AI25" s="47">
        <f>VLOOKUP($A25,'ADR Raw Data'!$B$6:$BE$43,'ADR Raw Data'!T$1,FALSE)</f>
        <v>0.95355160217836799</v>
      </c>
      <c r="AJ25" s="48">
        <f>VLOOKUP($A25,'ADR Raw Data'!$B$6:$BE$43,'ADR Raw Data'!U$1,FALSE)</f>
        <v>2.47240167283331</v>
      </c>
      <c r="AK25" s="48">
        <f>VLOOKUP($A25,'ADR Raw Data'!$B$6:$BE$43,'ADR Raw Data'!V$1,FALSE)</f>
        <v>4.2160448827927102</v>
      </c>
      <c r="AL25" s="48">
        <f>VLOOKUP($A25,'ADR Raw Data'!$B$6:$BE$43,'ADR Raw Data'!W$1,FALSE)</f>
        <v>6.7409776076274497</v>
      </c>
      <c r="AM25" s="48">
        <f>VLOOKUP($A25,'ADR Raw Data'!$B$6:$BE$43,'ADR Raw Data'!X$1,FALSE)</f>
        <v>-2.0516122025387999</v>
      </c>
      <c r="AN25" s="49">
        <f>VLOOKUP($A25,'ADR Raw Data'!$B$6:$BE$43,'ADR Raw Data'!Y$1,FALSE)</f>
        <v>2.5622307471301902</v>
      </c>
      <c r="AO25" s="48">
        <f>VLOOKUP($A25,'ADR Raw Data'!$B$6:$BE$43,'ADR Raw Data'!AA$1,FALSE)</f>
        <v>-41.485125522201898</v>
      </c>
      <c r="AP25" s="48">
        <f>VLOOKUP($A25,'ADR Raw Data'!$B$6:$BE$43,'ADR Raw Data'!AB$1,FALSE)</f>
        <v>-37.768896598727601</v>
      </c>
      <c r="AQ25" s="49">
        <f>VLOOKUP($A25,'ADR Raw Data'!$B$6:$BE$43,'ADR Raw Data'!AC$1,FALSE)</f>
        <v>-39.621627533576302</v>
      </c>
      <c r="AR25" s="50">
        <f>VLOOKUP($A25,'ADR Raw Data'!$B$6:$BE$43,'ADR Raw Data'!AE$1,FALSE)</f>
        <v>-21.4658462319045</v>
      </c>
      <c r="AS25" s="40"/>
      <c r="AT25" s="51">
        <f>VLOOKUP($A25,'RevPAR Raw Data'!$B$6:$BE$43,'RevPAR Raw Data'!G$1,FALSE)</f>
        <v>43.948125957120901</v>
      </c>
      <c r="AU25" s="52">
        <f>VLOOKUP($A25,'RevPAR Raw Data'!$B$6:$BE$43,'RevPAR Raw Data'!H$1,FALSE)</f>
        <v>27.447624425727401</v>
      </c>
      <c r="AV25" s="52">
        <f>VLOOKUP($A25,'RevPAR Raw Data'!$B$6:$BE$43,'RevPAR Raw Data'!I$1,FALSE)</f>
        <v>53.597547856048998</v>
      </c>
      <c r="AW25" s="52">
        <f>VLOOKUP($A25,'RevPAR Raw Data'!$B$6:$BE$43,'RevPAR Raw Data'!J$1,FALSE)</f>
        <v>58.793355666156202</v>
      </c>
      <c r="AX25" s="52">
        <f>VLOOKUP($A25,'RevPAR Raw Data'!$B$6:$BE$43,'RevPAR Raw Data'!K$1,FALSE)</f>
        <v>60.0022377488514</v>
      </c>
      <c r="AY25" s="53">
        <f>VLOOKUP($A25,'RevPAR Raw Data'!$B$6:$BE$43,'RevPAR Raw Data'!L$1,FALSE)</f>
        <v>48.757778330781001</v>
      </c>
      <c r="AZ25" s="52">
        <f>VLOOKUP($A25,'RevPAR Raw Data'!$B$6:$BE$43,'RevPAR Raw Data'!N$1,FALSE)</f>
        <v>164.46458652373599</v>
      </c>
      <c r="BA25" s="52">
        <f>VLOOKUP($A25,'RevPAR Raw Data'!$B$6:$BE$43,'RevPAR Raw Data'!O$1,FALSE)</f>
        <v>146.80378062787099</v>
      </c>
      <c r="BB25" s="53">
        <f>VLOOKUP($A25,'RevPAR Raw Data'!$B$6:$BE$43,'RevPAR Raw Data'!P$1,FALSE)</f>
        <v>155.63418357580301</v>
      </c>
      <c r="BC25" s="54">
        <f>VLOOKUP($A25,'RevPAR Raw Data'!$B$6:$BE$43,'RevPAR Raw Data'!R$1,FALSE)</f>
        <v>79.293894115073201</v>
      </c>
      <c r="BE25" s="47">
        <f>VLOOKUP($A25,'RevPAR Raw Data'!$B$6:$BE$43,'RevPAR Raw Data'!T$1,FALSE)</f>
        <v>-9.1429987272608706</v>
      </c>
      <c r="BF25" s="48">
        <f>VLOOKUP($A25,'RevPAR Raw Data'!$B$6:$BE$43,'RevPAR Raw Data'!U$1,FALSE)</f>
        <v>-7.4674148864812997</v>
      </c>
      <c r="BG25" s="48">
        <f>VLOOKUP($A25,'RevPAR Raw Data'!$B$6:$BE$43,'RevPAR Raw Data'!V$1,FALSE)</f>
        <v>19.783724600372501</v>
      </c>
      <c r="BH25" s="48">
        <f>VLOOKUP($A25,'RevPAR Raw Data'!$B$6:$BE$43,'RevPAR Raw Data'!W$1,FALSE)</f>
        <v>0.83042492441412497</v>
      </c>
      <c r="BI25" s="48">
        <f>VLOOKUP($A25,'RevPAR Raw Data'!$B$6:$BE$43,'RevPAR Raw Data'!X$1,FALSE)</f>
        <v>-4.9122983833655001</v>
      </c>
      <c r="BJ25" s="49">
        <f>VLOOKUP($A25,'RevPAR Raw Data'!$B$6:$BE$43,'RevPAR Raw Data'!Y$1,FALSE)</f>
        <v>-0.164145432947613</v>
      </c>
      <c r="BK25" s="48">
        <f>VLOOKUP($A25,'RevPAR Raw Data'!$B$6:$BE$43,'RevPAR Raw Data'!AA$1,FALSE)</f>
        <v>18.8004491883759</v>
      </c>
      <c r="BL25" s="48">
        <f>VLOOKUP($A25,'RevPAR Raw Data'!$B$6:$BE$43,'RevPAR Raw Data'!AB$1,FALSE)</f>
        <v>-9.3899877501428204</v>
      </c>
      <c r="BM25" s="49">
        <f>VLOOKUP($A25,'RevPAR Raw Data'!$B$6:$BE$43,'RevPAR Raw Data'!AC$1,FALSE)</f>
        <v>3.5990475576204002</v>
      </c>
      <c r="BN25" s="50">
        <f>VLOOKUP($A25,'RevPAR Raw Data'!$B$6:$BE$43,'RevPAR Raw Data'!AE$1,FALSE)</f>
        <v>1.91183156003084</v>
      </c>
    </row>
    <row r="26" spans="1:66" x14ac:dyDescent="0.45">
      <c r="A26" s="63" t="s">
        <v>50</v>
      </c>
      <c r="B26" s="47">
        <f>VLOOKUP($A26,'Occupancy Raw Data'!$B$8:$BE$45,'Occupancy Raw Data'!G$3,FALSE)</f>
        <v>43.812648077273501</v>
      </c>
      <c r="C26" s="48">
        <f>VLOOKUP($A26,'Occupancy Raw Data'!$B$8:$BE$45,'Occupancy Raw Data'!H$3,FALSE)</f>
        <v>55.3307818480043</v>
      </c>
      <c r="D26" s="48">
        <f>VLOOKUP($A26,'Occupancy Raw Data'!$B$8:$BE$45,'Occupancy Raw Data'!I$3,FALSE)</f>
        <v>56.515400036449698</v>
      </c>
      <c r="E26" s="48">
        <f>VLOOKUP($A26,'Occupancy Raw Data'!$B$8:$BE$45,'Occupancy Raw Data'!J$3,FALSE)</f>
        <v>54.820484782212503</v>
      </c>
      <c r="F26" s="48">
        <f>VLOOKUP($A26,'Occupancy Raw Data'!$B$8:$BE$45,'Occupancy Raw Data'!K$3,FALSE)</f>
        <v>64.771277565153994</v>
      </c>
      <c r="G26" s="49">
        <f>VLOOKUP($A26,'Occupancy Raw Data'!$B$8:$BE$45,'Occupancy Raw Data'!L$3,FALSE)</f>
        <v>55.050118461818798</v>
      </c>
      <c r="H26" s="48">
        <f>VLOOKUP($A26,'Occupancy Raw Data'!$B$8:$BE$45,'Occupancy Raw Data'!N$3,FALSE)</f>
        <v>70.329870603244004</v>
      </c>
      <c r="I26" s="48">
        <f>VLOOKUP($A26,'Occupancy Raw Data'!$B$8:$BE$45,'Occupancy Raw Data'!O$3,FALSE)</f>
        <v>72.899580827410205</v>
      </c>
      <c r="J26" s="49">
        <f>VLOOKUP($A26,'Occupancy Raw Data'!$B$8:$BE$45,'Occupancy Raw Data'!P$3,FALSE)</f>
        <v>71.614725715327097</v>
      </c>
      <c r="K26" s="50">
        <f>VLOOKUP($A26,'Occupancy Raw Data'!$B$8:$BE$45,'Occupancy Raw Data'!R$3,FALSE)</f>
        <v>59.782863391392603</v>
      </c>
      <c r="M26" s="47">
        <f>VLOOKUP($A26,'Occupancy Raw Data'!$B$8:$BE$45,'Occupancy Raw Data'!T$3,FALSE)</f>
        <v>3.34462802435415</v>
      </c>
      <c r="N26" s="48">
        <f>VLOOKUP($A26,'Occupancy Raw Data'!$B$8:$BE$45,'Occupancy Raw Data'!U$3,FALSE)</f>
        <v>0.27782030253326001</v>
      </c>
      <c r="O26" s="48">
        <f>VLOOKUP($A26,'Occupancy Raw Data'!$B$8:$BE$45,'Occupancy Raw Data'!V$3,FALSE)</f>
        <v>-4.1565096699383899</v>
      </c>
      <c r="P26" s="48">
        <f>VLOOKUP($A26,'Occupancy Raw Data'!$B$8:$BE$45,'Occupancy Raw Data'!W$3,FALSE)</f>
        <v>-10.169085063022999</v>
      </c>
      <c r="Q26" s="48">
        <f>VLOOKUP($A26,'Occupancy Raw Data'!$B$8:$BE$45,'Occupancy Raw Data'!X$3,FALSE)</f>
        <v>1.07963149303739</v>
      </c>
      <c r="R26" s="49">
        <f>VLOOKUP($A26,'Occupancy Raw Data'!$B$8:$BE$45,'Occupancy Raw Data'!Y$3,FALSE)</f>
        <v>-2.2701318889476001</v>
      </c>
      <c r="S26" s="48">
        <f>VLOOKUP($A26,'Occupancy Raw Data'!$B$8:$BE$45,'Occupancy Raw Data'!AA$3,FALSE)</f>
        <v>-8.3452764933274608</v>
      </c>
      <c r="T26" s="48">
        <f>VLOOKUP($A26,'Occupancy Raw Data'!$B$8:$BE$45,'Occupancy Raw Data'!AB$3,FALSE)</f>
        <v>-3.5163045378214401</v>
      </c>
      <c r="U26" s="49">
        <f>VLOOKUP($A26,'Occupancy Raw Data'!$B$8:$BE$45,'Occupancy Raw Data'!AC$3,FALSE)</f>
        <v>-5.9494532091223</v>
      </c>
      <c r="V26" s="50">
        <f>VLOOKUP($A26,'Occupancy Raw Data'!$B$8:$BE$45,'Occupancy Raw Data'!AE$3,FALSE)</f>
        <v>-3.5613954218194901</v>
      </c>
      <c r="X26" s="51">
        <f>VLOOKUP($A26,'ADR Raw Data'!$B$6:$BE$43,'ADR Raw Data'!G$1,FALSE)</f>
        <v>94.900524126455906</v>
      </c>
      <c r="Y26" s="52">
        <f>VLOOKUP($A26,'ADR Raw Data'!$B$6:$BE$43,'ADR Raw Data'!H$1,FALSE)</f>
        <v>98.298106060606003</v>
      </c>
      <c r="Z26" s="52">
        <f>VLOOKUP($A26,'ADR Raw Data'!$B$6:$BE$43,'ADR Raw Data'!I$1,FALSE)</f>
        <v>97.857829732344399</v>
      </c>
      <c r="AA26" s="52">
        <f>VLOOKUP($A26,'ADR Raw Data'!$B$6:$BE$43,'ADR Raw Data'!J$1,FALSE)</f>
        <v>97.655684840425494</v>
      </c>
      <c r="AB26" s="52">
        <f>VLOOKUP($A26,'ADR Raw Data'!$B$6:$BE$43,'ADR Raw Data'!K$1,FALSE)</f>
        <v>111.128072594259</v>
      </c>
      <c r="AC26" s="53">
        <f>VLOOKUP($A26,'ADR Raw Data'!$B$6:$BE$43,'ADR Raw Data'!L$1,FALSE)</f>
        <v>100.55806859564299</v>
      </c>
      <c r="AD26" s="52">
        <f>VLOOKUP($A26,'ADR Raw Data'!$B$6:$BE$43,'ADR Raw Data'!N$1,FALSE)</f>
        <v>137.83639803057699</v>
      </c>
      <c r="AE26" s="52">
        <f>VLOOKUP($A26,'ADR Raw Data'!$B$6:$BE$43,'ADR Raw Data'!O$1,FALSE)</f>
        <v>140.94689750000001</v>
      </c>
      <c r="AF26" s="53">
        <f>VLOOKUP($A26,'ADR Raw Data'!$B$6:$BE$43,'ADR Raw Data'!P$1,FALSE)</f>
        <v>139.41955083343899</v>
      </c>
      <c r="AG26" s="54">
        <f>VLOOKUP($A26,'ADR Raw Data'!$B$6:$BE$43,'ADR Raw Data'!R$1,FALSE)</f>
        <v>113.85884330633201</v>
      </c>
      <c r="AI26" s="47">
        <f>VLOOKUP($A26,'ADR Raw Data'!$B$6:$BE$43,'ADR Raw Data'!T$1,FALSE)</f>
        <v>6.3857237875173798</v>
      </c>
      <c r="AJ26" s="48">
        <f>VLOOKUP($A26,'ADR Raw Data'!$B$6:$BE$43,'ADR Raw Data'!U$1,FALSE)</f>
        <v>8.4057537478245994</v>
      </c>
      <c r="AK26" s="48">
        <f>VLOOKUP($A26,'ADR Raw Data'!$B$6:$BE$43,'ADR Raw Data'!V$1,FALSE)</f>
        <v>6.1724722265470202</v>
      </c>
      <c r="AL26" s="48">
        <f>VLOOKUP($A26,'ADR Raw Data'!$B$6:$BE$43,'ADR Raw Data'!W$1,FALSE)</f>
        <v>6.7559929618651804</v>
      </c>
      <c r="AM26" s="48">
        <f>VLOOKUP($A26,'ADR Raw Data'!$B$6:$BE$43,'ADR Raw Data'!X$1,FALSE)</f>
        <v>14.2699720496338</v>
      </c>
      <c r="AN26" s="49">
        <f>VLOOKUP($A26,'ADR Raw Data'!$B$6:$BE$43,'ADR Raw Data'!Y$1,FALSE)</f>
        <v>8.7866094458468105</v>
      </c>
      <c r="AO26" s="48">
        <f>VLOOKUP($A26,'ADR Raw Data'!$B$6:$BE$43,'ADR Raw Data'!AA$1,FALSE)</f>
        <v>12.4322106727413</v>
      </c>
      <c r="AP26" s="48">
        <f>VLOOKUP($A26,'ADR Raw Data'!$B$6:$BE$43,'ADR Raw Data'!AB$1,FALSE)</f>
        <v>15.55417430354</v>
      </c>
      <c r="AQ26" s="49">
        <f>VLOOKUP($A26,'ADR Raw Data'!$B$6:$BE$43,'ADR Raw Data'!AC$1,FALSE)</f>
        <v>14.009815592084101</v>
      </c>
      <c r="AR26" s="50">
        <f>VLOOKUP($A26,'ADR Raw Data'!$B$6:$BE$43,'ADR Raw Data'!AE$1,FALSE)</f>
        <v>10.636645383401</v>
      </c>
      <c r="AS26" s="40"/>
      <c r="AT26" s="51">
        <f>VLOOKUP($A26,'RevPAR Raw Data'!$B$6:$BE$43,'RevPAR Raw Data'!G$1,FALSE)</f>
        <v>59.450065609622698</v>
      </c>
      <c r="AU26" s="52">
        <f>VLOOKUP($A26,'RevPAR Raw Data'!$B$6:$BE$43,'RevPAR Raw Data'!H$1,FALSE)</f>
        <v>31.968895571350401</v>
      </c>
      <c r="AV26" s="52">
        <f>VLOOKUP($A26,'RevPAR Raw Data'!$B$6:$BE$43,'RevPAR Raw Data'!I$1,FALSE)</f>
        <v>50.950417350100203</v>
      </c>
      <c r="AW26" s="52">
        <f>VLOOKUP($A26,'RevPAR Raw Data'!$B$6:$BE$43,'RevPAR Raw Data'!J$1,FALSE)</f>
        <v>57.477012939675497</v>
      </c>
      <c r="AX26" s="52">
        <f>VLOOKUP($A26,'RevPAR Raw Data'!$B$6:$BE$43,'RevPAR Raw Data'!K$1,FALSE)</f>
        <v>63.666506287588803</v>
      </c>
      <c r="AY26" s="53">
        <f>VLOOKUP($A26,'RevPAR Raw Data'!$B$6:$BE$43,'RevPAR Raw Data'!L$1,FALSE)</f>
        <v>52.702579551667498</v>
      </c>
      <c r="AZ26" s="52">
        <f>VLOOKUP($A26,'RevPAR Raw Data'!$B$6:$BE$43,'RevPAR Raw Data'!N$1,FALSE)</f>
        <v>92.114443229451396</v>
      </c>
      <c r="BA26" s="52">
        <f>VLOOKUP($A26,'RevPAR Raw Data'!$B$6:$BE$43,'RevPAR Raw Data'!O$1,FALSE)</f>
        <v>92.574191725897506</v>
      </c>
      <c r="BB26" s="53">
        <f>VLOOKUP($A26,'RevPAR Raw Data'!$B$6:$BE$43,'RevPAR Raw Data'!P$1,FALSE)</f>
        <v>92.344317477674494</v>
      </c>
      <c r="BC26" s="54">
        <f>VLOOKUP($A26,'RevPAR Raw Data'!$B$6:$BE$43,'RevPAR Raw Data'!R$1,FALSE)</f>
        <v>64.028790387669503</v>
      </c>
      <c r="BE26" s="47">
        <f>VLOOKUP($A26,'RevPAR Raw Data'!$B$6:$BE$43,'RevPAR Raw Data'!T$1,FALSE)</f>
        <v>1.5119947081480301</v>
      </c>
      <c r="BF26" s="48">
        <f>VLOOKUP($A26,'RevPAR Raw Data'!$B$6:$BE$43,'RevPAR Raw Data'!U$1,FALSE)</f>
        <v>-2.4220746033134701</v>
      </c>
      <c r="BG26" s="48">
        <f>VLOOKUP($A26,'RevPAR Raw Data'!$B$6:$BE$43,'RevPAR Raw Data'!V$1,FALSE)</f>
        <v>10.5190302132029</v>
      </c>
      <c r="BH26" s="48">
        <f>VLOOKUP($A26,'RevPAR Raw Data'!$B$6:$BE$43,'RevPAR Raw Data'!W$1,FALSE)</f>
        <v>5.2165859573912297</v>
      </c>
      <c r="BI26" s="48">
        <f>VLOOKUP($A26,'RevPAR Raw Data'!$B$6:$BE$43,'RevPAR Raw Data'!X$1,FALSE)</f>
        <v>15.358533684082101</v>
      </c>
      <c r="BJ26" s="49">
        <f>VLOOKUP($A26,'RevPAR Raw Data'!$B$6:$BE$43,'RevPAR Raw Data'!Y$1,FALSE)</f>
        <v>6.5794604987006098</v>
      </c>
      <c r="BK26" s="48">
        <f>VLOOKUP($A26,'RevPAR Raw Data'!$B$6:$BE$43,'RevPAR Raw Data'!AA$1,FALSE)</f>
        <v>1.07630288836796</v>
      </c>
      <c r="BL26" s="48">
        <f>VLOOKUP($A26,'RevPAR Raw Data'!$B$6:$BE$43,'RevPAR Raw Data'!AB$1,FALSE)</f>
        <v>-11.0530555090865</v>
      </c>
      <c r="BM26" s="49">
        <f>VLOOKUP($A26,'RevPAR Raw Data'!$B$6:$BE$43,'RevPAR Raw Data'!AC$1,FALSE)</f>
        <v>-5.3905233610924599</v>
      </c>
      <c r="BN26" s="50">
        <f>VLOOKUP($A26,'RevPAR Raw Data'!$B$6:$BE$43,'RevPAR Raw Data'!AE$1,FALSE)</f>
        <v>1.29831676336179</v>
      </c>
    </row>
    <row r="27" spans="1:66" x14ac:dyDescent="0.45">
      <c r="A27" s="63" t="s">
        <v>47</v>
      </c>
      <c r="B27" s="47">
        <f>VLOOKUP($A27,'Occupancy Raw Data'!$B$8:$BE$45,'Occupancy Raw Data'!G$3,FALSE)</f>
        <v>50.353452963567101</v>
      </c>
      <c r="C27" s="48">
        <f>VLOOKUP($A27,'Occupancy Raw Data'!$B$8:$BE$45,'Occupancy Raw Data'!H$3,FALSE)</f>
        <v>69.8568062352727</v>
      </c>
      <c r="D27" s="48">
        <f>VLOOKUP($A27,'Occupancy Raw Data'!$B$8:$BE$45,'Occupancy Raw Data'!I$3,FALSE)</f>
        <v>75.240166757295597</v>
      </c>
      <c r="E27" s="48">
        <f>VLOOKUP($A27,'Occupancy Raw Data'!$B$8:$BE$45,'Occupancy Raw Data'!J$3,FALSE)</f>
        <v>75.566431031357595</v>
      </c>
      <c r="F27" s="48">
        <f>VLOOKUP($A27,'Occupancy Raw Data'!$B$8:$BE$45,'Occupancy Raw Data'!K$3,FALSE)</f>
        <v>72.630052564799698</v>
      </c>
      <c r="G27" s="49">
        <f>VLOOKUP($A27,'Occupancy Raw Data'!$B$8:$BE$45,'Occupancy Raw Data'!L$3,FALSE)</f>
        <v>68.7293819104585</v>
      </c>
      <c r="H27" s="48">
        <f>VLOOKUP($A27,'Occupancy Raw Data'!$B$8:$BE$45,'Occupancy Raw Data'!N$3,FALSE)</f>
        <v>75.566431031357595</v>
      </c>
      <c r="I27" s="48">
        <f>VLOOKUP($A27,'Occupancy Raw Data'!$B$8:$BE$45,'Occupancy Raw Data'!O$3,FALSE)</f>
        <v>79.155338046039503</v>
      </c>
      <c r="J27" s="49">
        <f>VLOOKUP($A27,'Occupancy Raw Data'!$B$8:$BE$45,'Occupancy Raw Data'!P$3,FALSE)</f>
        <v>77.3608845386985</v>
      </c>
      <c r="K27" s="50">
        <f>VLOOKUP($A27,'Occupancy Raw Data'!$B$8:$BE$45,'Occupancy Raw Data'!R$3,FALSE)</f>
        <v>71.195525518527106</v>
      </c>
      <c r="M27" s="47">
        <f>VLOOKUP($A27,'Occupancy Raw Data'!$B$8:$BE$45,'Occupancy Raw Data'!T$3,FALSE)</f>
        <v>14.4414318705147</v>
      </c>
      <c r="N27" s="48">
        <f>VLOOKUP($A27,'Occupancy Raw Data'!$B$8:$BE$45,'Occupancy Raw Data'!U$3,FALSE)</f>
        <v>25.008033272172501</v>
      </c>
      <c r="O27" s="48">
        <f>VLOOKUP($A27,'Occupancy Raw Data'!$B$8:$BE$45,'Occupancy Raw Data'!V$3,FALSE)</f>
        <v>18.071343198515802</v>
      </c>
      <c r="P27" s="48">
        <f>VLOOKUP($A27,'Occupancy Raw Data'!$B$8:$BE$45,'Occupancy Raw Data'!W$3,FALSE)</f>
        <v>16.656668030851002</v>
      </c>
      <c r="Q27" s="48">
        <f>VLOOKUP($A27,'Occupancy Raw Data'!$B$8:$BE$45,'Occupancy Raw Data'!X$3,FALSE)</f>
        <v>12.477297491912401</v>
      </c>
      <c r="R27" s="49">
        <f>VLOOKUP($A27,'Occupancy Raw Data'!$B$8:$BE$45,'Occupancy Raw Data'!Y$3,FALSE)</f>
        <v>17.303508180122599</v>
      </c>
      <c r="S27" s="48">
        <f>VLOOKUP($A27,'Occupancy Raw Data'!$B$8:$BE$45,'Occupancy Raw Data'!AA$3,FALSE)</f>
        <v>-10.7713278801908</v>
      </c>
      <c r="T27" s="48">
        <f>VLOOKUP($A27,'Occupancy Raw Data'!$B$8:$BE$45,'Occupancy Raw Data'!AB$3,FALSE)</f>
        <v>-7.2031648897076996</v>
      </c>
      <c r="U27" s="49">
        <f>VLOOKUP($A27,'Occupancy Raw Data'!$B$8:$BE$45,'Occupancy Raw Data'!AC$3,FALSE)</f>
        <v>-8.9808326707662705</v>
      </c>
      <c r="V27" s="50">
        <f>VLOOKUP($A27,'Occupancy Raw Data'!$B$8:$BE$45,'Occupancy Raw Data'!AE$3,FALSE)</f>
        <v>7.6521665373828096</v>
      </c>
      <c r="X27" s="51">
        <f>VLOOKUP($A27,'ADR Raw Data'!$B$6:$BE$43,'ADR Raw Data'!G$1,FALSE)</f>
        <v>92.289496040316706</v>
      </c>
      <c r="Y27" s="52">
        <f>VLOOKUP($A27,'ADR Raw Data'!$B$6:$BE$43,'ADR Raw Data'!H$1,FALSE)</f>
        <v>108.897067981318</v>
      </c>
      <c r="Z27" s="52">
        <f>VLOOKUP($A27,'ADR Raw Data'!$B$6:$BE$43,'ADR Raw Data'!I$1,FALSE)</f>
        <v>110.761076848952</v>
      </c>
      <c r="AA27" s="52">
        <f>VLOOKUP($A27,'ADR Raw Data'!$B$6:$BE$43,'ADR Raw Data'!J$1,FALSE)</f>
        <v>108.643533221396</v>
      </c>
      <c r="AB27" s="52">
        <f>VLOOKUP($A27,'ADR Raw Data'!$B$6:$BE$43,'ADR Raw Data'!K$1,FALSE)</f>
        <v>104.70116046917801</v>
      </c>
      <c r="AC27" s="53">
        <f>VLOOKUP($A27,'ADR Raw Data'!$B$6:$BE$43,'ADR Raw Data'!L$1,FALSE)</f>
        <v>105.92917295215901</v>
      </c>
      <c r="AD27" s="52">
        <f>VLOOKUP($A27,'ADR Raw Data'!$B$6:$BE$43,'ADR Raw Data'!N$1,FALSE)</f>
        <v>121.843530822739</v>
      </c>
      <c r="AE27" s="52">
        <f>VLOOKUP($A27,'ADR Raw Data'!$B$6:$BE$43,'ADR Raw Data'!O$1,FALSE)</f>
        <v>121.614987405541</v>
      </c>
      <c r="AF27" s="53">
        <f>VLOOKUP($A27,'ADR Raw Data'!$B$6:$BE$43,'ADR Raw Data'!P$1,FALSE)</f>
        <v>121.726608481724</v>
      </c>
      <c r="AG27" s="54">
        <f>VLOOKUP($A27,'ADR Raw Data'!$B$6:$BE$43,'ADR Raw Data'!R$1,FALSE)</f>
        <v>110.83358865248201</v>
      </c>
      <c r="AI27" s="47">
        <f>VLOOKUP($A27,'ADR Raw Data'!$B$6:$BE$43,'ADR Raw Data'!T$1,FALSE)</f>
        <v>-5.49403649216163</v>
      </c>
      <c r="AJ27" s="48">
        <f>VLOOKUP($A27,'ADR Raw Data'!$B$6:$BE$43,'ADR Raw Data'!U$1,FALSE)</f>
        <v>9.7720263915554106</v>
      </c>
      <c r="AK27" s="48">
        <f>VLOOKUP($A27,'ADR Raw Data'!$B$6:$BE$43,'ADR Raw Data'!V$1,FALSE)</f>
        <v>10.5573879671201</v>
      </c>
      <c r="AL27" s="48">
        <f>VLOOKUP($A27,'ADR Raw Data'!$B$6:$BE$43,'ADR Raw Data'!W$1,FALSE)</f>
        <v>7.4526475800828198</v>
      </c>
      <c r="AM27" s="48">
        <f>VLOOKUP($A27,'ADR Raw Data'!$B$6:$BE$43,'ADR Raw Data'!X$1,FALSE)</f>
        <v>2.6376869733928499</v>
      </c>
      <c r="AN27" s="49">
        <f>VLOOKUP($A27,'ADR Raw Data'!$B$6:$BE$43,'ADR Raw Data'!Y$1,FALSE)</f>
        <v>5.6924354925082898</v>
      </c>
      <c r="AO27" s="48">
        <f>VLOOKUP($A27,'ADR Raw Data'!$B$6:$BE$43,'ADR Raw Data'!AA$1,FALSE)</f>
        <v>-14.807144341360701</v>
      </c>
      <c r="AP27" s="48">
        <f>VLOOKUP($A27,'ADR Raw Data'!$B$6:$BE$43,'ADR Raw Data'!AB$1,FALSE)</f>
        <v>-17.475958171089101</v>
      </c>
      <c r="AQ27" s="49">
        <f>VLOOKUP($A27,'ADR Raw Data'!$B$6:$BE$43,'ADR Raw Data'!AC$1,FALSE)</f>
        <v>-16.1678711643569</v>
      </c>
      <c r="AR27" s="50">
        <f>VLOOKUP($A27,'ADR Raw Data'!$B$6:$BE$43,'ADR Raw Data'!AE$1,FALSE)</f>
        <v>-5.0592567782353903</v>
      </c>
      <c r="AS27" s="40"/>
      <c r="AT27" s="51">
        <f>VLOOKUP($A27,'RevPAR Raw Data'!$B$6:$BE$43,'RevPAR Raw Data'!G$1,FALSE)</f>
        <v>51.015470364328401</v>
      </c>
      <c r="AU27" s="52">
        <f>VLOOKUP($A27,'RevPAR Raw Data'!$B$6:$BE$43,'RevPAR Raw Data'!H$1,FALSE)</f>
        <v>34.933382272974399</v>
      </c>
      <c r="AV27" s="52">
        <f>VLOOKUP($A27,'RevPAR Raw Data'!$B$6:$BE$43,'RevPAR Raw Data'!I$1,FALSE)</f>
        <v>56.791586006887798</v>
      </c>
      <c r="AW27" s="52">
        <f>VLOOKUP($A27,'RevPAR Raw Data'!$B$6:$BE$43,'RevPAR Raw Data'!J$1,FALSE)</f>
        <v>65.680244698205499</v>
      </c>
      <c r="AX27" s="52">
        <f>VLOOKUP($A27,'RevPAR Raw Data'!$B$6:$BE$43,'RevPAR Raw Data'!K$1,FALSE)</f>
        <v>70.373766539786104</v>
      </c>
      <c r="AY27" s="53">
        <f>VLOOKUP($A27,'RevPAR Raw Data'!$B$6:$BE$43,'RevPAR Raw Data'!L$1,FALSE)</f>
        <v>55.7588899764364</v>
      </c>
      <c r="AZ27" s="52">
        <f>VLOOKUP($A27,'RevPAR Raw Data'!$B$6:$BE$43,'RevPAR Raw Data'!N$1,FALSE)</f>
        <v>119.752428856262</v>
      </c>
      <c r="BA27" s="52">
        <f>VLOOKUP($A27,'RevPAR Raw Data'!$B$6:$BE$43,'RevPAR Raw Data'!O$1,FALSE)</f>
        <v>100.81772158781899</v>
      </c>
      <c r="BB27" s="53">
        <f>VLOOKUP($A27,'RevPAR Raw Data'!$B$6:$BE$43,'RevPAR Raw Data'!P$1,FALSE)</f>
        <v>110.28507522204001</v>
      </c>
      <c r="BC27" s="54">
        <f>VLOOKUP($A27,'RevPAR Raw Data'!$B$6:$BE$43,'RevPAR Raw Data'!R$1,FALSE)</f>
        <v>71.337800046609104</v>
      </c>
      <c r="BE27" s="47">
        <f>VLOOKUP($A27,'RevPAR Raw Data'!$B$6:$BE$43,'RevPAR Raw Data'!T$1,FALSE)</f>
        <v>9.6863637260757596</v>
      </c>
      <c r="BF27" s="48">
        <f>VLOOKUP($A27,'RevPAR Raw Data'!$B$6:$BE$43,'RevPAR Raw Data'!U$1,FALSE)</f>
        <v>20.197976950527998</v>
      </c>
      <c r="BG27" s="48">
        <f>VLOOKUP($A27,'RevPAR Raw Data'!$B$6:$BE$43,'RevPAR Raw Data'!V$1,FALSE)</f>
        <v>17.357736275268199</v>
      </c>
      <c r="BH27" s="48">
        <f>VLOOKUP($A27,'RevPAR Raw Data'!$B$6:$BE$43,'RevPAR Raw Data'!W$1,FALSE)</f>
        <v>23.676775288117199</v>
      </c>
      <c r="BI27" s="48">
        <f>VLOOKUP($A27,'RevPAR Raw Data'!$B$6:$BE$43,'RevPAR Raw Data'!X$1,FALSE)</f>
        <v>32.266048496019202</v>
      </c>
      <c r="BJ27" s="49">
        <f>VLOOKUP($A27,'RevPAR Raw Data'!$B$6:$BE$43,'RevPAR Raw Data'!Y$1,FALSE)</f>
        <v>21.068663415313601</v>
      </c>
      <c r="BK27" s="48">
        <f>VLOOKUP($A27,'RevPAR Raw Data'!$B$6:$BE$43,'RevPAR Raw Data'!AA$1,FALSE)</f>
        <v>36.632974823909002</v>
      </c>
      <c r="BL27" s="48">
        <f>VLOOKUP($A27,'RevPAR Raw Data'!$B$6:$BE$43,'RevPAR Raw Data'!AB$1,FALSE)</f>
        <v>-3.3026759743309202</v>
      </c>
      <c r="BM27" s="49">
        <f>VLOOKUP($A27,'RevPAR Raw Data'!$B$6:$BE$43,'RevPAR Raw Data'!AC$1,FALSE)</f>
        <v>14.936279755381999</v>
      </c>
      <c r="BN27" s="50">
        <f>VLOOKUP($A27,'RevPAR Raw Data'!$B$6:$BE$43,'RevPAR Raw Data'!AE$1,FALSE)</f>
        <v>18.281151622171802</v>
      </c>
    </row>
    <row r="28" spans="1:66" x14ac:dyDescent="0.45">
      <c r="A28" s="63" t="s">
        <v>48</v>
      </c>
      <c r="B28" s="47">
        <f>VLOOKUP($A28,'Occupancy Raw Data'!$B$8:$BE$45,'Occupancy Raw Data'!G$3,FALSE)</f>
        <v>46.895273401297402</v>
      </c>
      <c r="C28" s="48">
        <f>VLOOKUP($A28,'Occupancy Raw Data'!$B$8:$BE$45,'Occupancy Raw Data'!H$3,FALSE)</f>
        <v>60.055607043558801</v>
      </c>
      <c r="D28" s="48">
        <f>VLOOKUP($A28,'Occupancy Raw Data'!$B$8:$BE$45,'Occupancy Raw Data'!I$3,FALSE)</f>
        <v>70.481927710843294</v>
      </c>
      <c r="E28" s="48">
        <f>VLOOKUP($A28,'Occupancy Raw Data'!$B$8:$BE$45,'Occupancy Raw Data'!J$3,FALSE)</f>
        <v>74.860982391102795</v>
      </c>
      <c r="F28" s="48">
        <f>VLOOKUP($A28,'Occupancy Raw Data'!$B$8:$BE$45,'Occupancy Raw Data'!K$3,FALSE)</f>
        <v>75.023169601482806</v>
      </c>
      <c r="G28" s="49">
        <f>VLOOKUP($A28,'Occupancy Raw Data'!$B$8:$BE$45,'Occupancy Raw Data'!L$3,FALSE)</f>
        <v>65.463392029657001</v>
      </c>
      <c r="H28" s="48">
        <f>VLOOKUP($A28,'Occupancy Raw Data'!$B$8:$BE$45,'Occupancy Raw Data'!N$3,FALSE)</f>
        <v>81.5106580166821</v>
      </c>
      <c r="I28" s="48">
        <f>VLOOKUP($A28,'Occupancy Raw Data'!$B$8:$BE$45,'Occupancy Raw Data'!O$3,FALSE)</f>
        <v>80.074142724745101</v>
      </c>
      <c r="J28" s="49">
        <f>VLOOKUP($A28,'Occupancy Raw Data'!$B$8:$BE$45,'Occupancy Raw Data'!P$3,FALSE)</f>
        <v>80.792400370713594</v>
      </c>
      <c r="K28" s="50">
        <f>VLOOKUP($A28,'Occupancy Raw Data'!$B$8:$BE$45,'Occupancy Raw Data'!R$3,FALSE)</f>
        <v>69.843108698530301</v>
      </c>
      <c r="M28" s="47">
        <f>VLOOKUP($A28,'Occupancy Raw Data'!$B$8:$BE$45,'Occupancy Raw Data'!T$3,FALSE)</f>
        <v>-2.86966211528902</v>
      </c>
      <c r="N28" s="48">
        <f>VLOOKUP($A28,'Occupancy Raw Data'!$B$8:$BE$45,'Occupancy Raw Data'!U$3,FALSE)</f>
        <v>-4.5403336213012899</v>
      </c>
      <c r="O28" s="48">
        <f>VLOOKUP($A28,'Occupancy Raw Data'!$B$8:$BE$45,'Occupancy Raw Data'!V$3,FALSE)</f>
        <v>5.4353633049402204</v>
      </c>
      <c r="P28" s="48">
        <f>VLOOKUP($A28,'Occupancy Raw Data'!$B$8:$BE$45,'Occupancy Raw Data'!W$3,FALSE)</f>
        <v>6.6876521606221004</v>
      </c>
      <c r="Q28" s="48">
        <f>VLOOKUP($A28,'Occupancy Raw Data'!$B$8:$BE$45,'Occupancy Raw Data'!X$3,FALSE)</f>
        <v>-1.28776717333753</v>
      </c>
      <c r="R28" s="49">
        <f>VLOOKUP($A28,'Occupancy Raw Data'!$B$8:$BE$45,'Occupancy Raw Data'!Y$3,FALSE)</f>
        <v>0.95784237458453303</v>
      </c>
      <c r="S28" s="48">
        <f>VLOOKUP($A28,'Occupancy Raw Data'!$B$8:$BE$45,'Occupancy Raw Data'!AA$3,FALSE)</f>
        <v>1.7556083056093701</v>
      </c>
      <c r="T28" s="48">
        <f>VLOOKUP($A28,'Occupancy Raw Data'!$B$8:$BE$45,'Occupancy Raw Data'!AB$3,FALSE)</f>
        <v>-5.0414342322130903</v>
      </c>
      <c r="U28" s="49">
        <f>VLOOKUP($A28,'Occupancy Raw Data'!$B$8:$BE$45,'Occupancy Raw Data'!AC$3,FALSE)</f>
        <v>-1.7301550725989701</v>
      </c>
      <c r="V28" s="50">
        <f>VLOOKUP($A28,'Occupancy Raw Data'!$B$8:$BE$45,'Occupancy Raw Data'!AE$3,FALSE)</f>
        <v>5.3320667374475501E-2</v>
      </c>
      <c r="X28" s="51">
        <f>VLOOKUP($A28,'ADR Raw Data'!$B$6:$BE$43,'ADR Raw Data'!G$1,FALSE)</f>
        <v>140.08651185770699</v>
      </c>
      <c r="Y28" s="52">
        <f>VLOOKUP($A28,'ADR Raw Data'!$B$6:$BE$43,'ADR Raw Data'!H$1,FALSE)</f>
        <v>137.79981095679</v>
      </c>
      <c r="Z28" s="52">
        <f>VLOOKUP($A28,'ADR Raw Data'!$B$6:$BE$43,'ADR Raw Data'!I$1,FALSE)</f>
        <v>144.94986850756001</v>
      </c>
      <c r="AA28" s="52">
        <f>VLOOKUP($A28,'ADR Raw Data'!$B$6:$BE$43,'ADR Raw Data'!J$1,FALSE)</f>
        <v>150.65740637573501</v>
      </c>
      <c r="AB28" s="52">
        <f>VLOOKUP($A28,'ADR Raw Data'!$B$6:$BE$43,'ADR Raw Data'!K$1,FALSE)</f>
        <v>160.036927115503</v>
      </c>
      <c r="AC28" s="53">
        <f>VLOOKUP($A28,'ADR Raw Data'!$B$6:$BE$43,'ADR Raw Data'!L$1,FALSE)</f>
        <v>147.70463368018599</v>
      </c>
      <c r="AD28" s="52">
        <f>VLOOKUP($A28,'ADR Raw Data'!$B$6:$BE$43,'ADR Raw Data'!N$1,FALSE)</f>
        <v>235.30708925525801</v>
      </c>
      <c r="AE28" s="52">
        <f>VLOOKUP($A28,'ADR Raw Data'!$B$6:$BE$43,'ADR Raw Data'!O$1,FALSE)</f>
        <v>230.33001157407401</v>
      </c>
      <c r="AF28" s="53">
        <f>VLOOKUP($A28,'ADR Raw Data'!$B$6:$BE$43,'ADR Raw Data'!P$1,FALSE)</f>
        <v>232.84067393174601</v>
      </c>
      <c r="AG28" s="54">
        <f>VLOOKUP($A28,'ADR Raw Data'!$B$6:$BE$43,'ADR Raw Data'!R$1,FALSE)</f>
        <v>175.84257712904599</v>
      </c>
      <c r="AI28" s="47">
        <f>VLOOKUP($A28,'ADR Raw Data'!$B$6:$BE$43,'ADR Raw Data'!T$1,FALSE)</f>
        <v>1.2197956626692901</v>
      </c>
      <c r="AJ28" s="48">
        <f>VLOOKUP($A28,'ADR Raw Data'!$B$6:$BE$43,'ADR Raw Data'!U$1,FALSE)</f>
        <v>6.7554319457517398</v>
      </c>
      <c r="AK28" s="48">
        <f>VLOOKUP($A28,'ADR Raw Data'!$B$6:$BE$43,'ADR Raw Data'!V$1,FALSE)</f>
        <v>13.408539788707399</v>
      </c>
      <c r="AL28" s="48">
        <f>VLOOKUP($A28,'ADR Raw Data'!$B$6:$BE$43,'ADR Raw Data'!W$1,FALSE)</f>
        <v>13.466393512758501</v>
      </c>
      <c r="AM28" s="48">
        <f>VLOOKUP($A28,'ADR Raw Data'!$B$6:$BE$43,'ADR Raw Data'!X$1,FALSE)</f>
        <v>8.0965420386696501</v>
      </c>
      <c r="AN28" s="49">
        <f>VLOOKUP($A28,'ADR Raw Data'!$B$6:$BE$43,'ADR Raw Data'!Y$1,FALSE)</f>
        <v>9.0446564492556991</v>
      </c>
      <c r="AO28" s="48">
        <f>VLOOKUP($A28,'ADR Raw Data'!$B$6:$BE$43,'ADR Raw Data'!AA$1,FALSE)</f>
        <v>-6.7953771722073304</v>
      </c>
      <c r="AP28" s="48">
        <f>VLOOKUP($A28,'ADR Raw Data'!$B$6:$BE$43,'ADR Raw Data'!AB$1,FALSE)</f>
        <v>-12.8286075008191</v>
      </c>
      <c r="AQ28" s="49">
        <f>VLOOKUP($A28,'ADR Raw Data'!$B$6:$BE$43,'ADR Raw Data'!AC$1,FALSE)</f>
        <v>-9.9247543563396707</v>
      </c>
      <c r="AR28" s="50">
        <f>VLOOKUP($A28,'ADR Raw Data'!$B$6:$BE$43,'ADR Raw Data'!AE$1,FALSE)</f>
        <v>-0.57391782605574604</v>
      </c>
      <c r="AS28" s="40"/>
      <c r="AT28" s="51">
        <f>VLOOKUP($A28,'RevPAR Raw Data'!$B$6:$BE$43,'RevPAR Raw Data'!G$1,FALSE)</f>
        <v>101.332483781278</v>
      </c>
      <c r="AU28" s="52">
        <f>VLOOKUP($A28,'RevPAR Raw Data'!$B$6:$BE$43,'RevPAR Raw Data'!H$1,FALSE)</f>
        <v>43.154163577386399</v>
      </c>
      <c r="AV28" s="52">
        <f>VLOOKUP($A28,'RevPAR Raw Data'!$B$6:$BE$43,'RevPAR Raw Data'!I$1,FALSE)</f>
        <v>67.326740037071303</v>
      </c>
      <c r="AW28" s="52">
        <f>VLOOKUP($A28,'RevPAR Raw Data'!$B$6:$BE$43,'RevPAR Raw Data'!J$1,FALSE)</f>
        <v>76.152161723818296</v>
      </c>
      <c r="AX28" s="52">
        <f>VLOOKUP($A28,'RevPAR Raw Data'!$B$6:$BE$43,'RevPAR Raw Data'!K$1,FALSE)</f>
        <v>95.867513901760802</v>
      </c>
      <c r="AY28" s="53">
        <f>VLOOKUP($A28,'RevPAR Raw Data'!$B$6:$BE$43,'RevPAR Raw Data'!L$1,FALSE)</f>
        <v>76.766612604263202</v>
      </c>
      <c r="AZ28" s="52">
        <f>VLOOKUP($A28,'RevPAR Raw Data'!$B$6:$BE$43,'RevPAR Raw Data'!N$1,FALSE)</f>
        <v>194.09561167747901</v>
      </c>
      <c r="BA28" s="52">
        <f>VLOOKUP($A28,'RevPAR Raw Data'!$B$6:$BE$43,'RevPAR Raw Data'!O$1,FALSE)</f>
        <v>194.686383225208</v>
      </c>
      <c r="BB28" s="53">
        <f>VLOOKUP($A28,'RevPAR Raw Data'!$B$6:$BE$43,'RevPAR Raw Data'!P$1,FALSE)</f>
        <v>194.390997451343</v>
      </c>
      <c r="BC28" s="54">
        <f>VLOOKUP($A28,'RevPAR Raw Data'!$B$6:$BE$43,'RevPAR Raw Data'!R$1,FALSE)</f>
        <v>110.373579703429</v>
      </c>
      <c r="BE28" s="47">
        <f>VLOOKUP($A28,'RevPAR Raw Data'!$B$6:$BE$43,'RevPAR Raw Data'!T$1,FALSE)</f>
        <v>-8.1676501209942103</v>
      </c>
      <c r="BF28" s="48">
        <f>VLOOKUP($A28,'RevPAR Raw Data'!$B$6:$BE$43,'RevPAR Raw Data'!U$1,FALSE)</f>
        <v>7.5695239068759896</v>
      </c>
      <c r="BG28" s="48">
        <f>VLOOKUP($A28,'RevPAR Raw Data'!$B$6:$BE$43,'RevPAR Raw Data'!V$1,FALSE)</f>
        <v>14.600552090921999</v>
      </c>
      <c r="BH28" s="48">
        <f>VLOOKUP($A28,'RevPAR Raw Data'!$B$6:$BE$43,'RevPAR Raw Data'!W$1,FALSE)</f>
        <v>6.9352639255399602</v>
      </c>
      <c r="BI28" s="48">
        <f>VLOOKUP($A28,'RevPAR Raw Data'!$B$6:$BE$43,'RevPAR Raw Data'!X$1,FALSE)</f>
        <v>-5.7913579771592003</v>
      </c>
      <c r="BJ28" s="49">
        <f>VLOOKUP($A28,'RevPAR Raw Data'!$B$6:$BE$43,'RevPAR Raw Data'!Y$1,FALSE)</f>
        <v>0.43101656892283402</v>
      </c>
      <c r="BK28" s="48">
        <f>VLOOKUP($A28,'RevPAR Raw Data'!$B$6:$BE$43,'RevPAR Raw Data'!AA$1,FALSE)</f>
        <v>18.475886507580299</v>
      </c>
      <c r="BL28" s="48">
        <f>VLOOKUP($A28,'RevPAR Raw Data'!$B$6:$BE$43,'RevPAR Raw Data'!AB$1,FALSE)</f>
        <v>13.5194320653333</v>
      </c>
      <c r="BM28" s="49">
        <f>VLOOKUP($A28,'RevPAR Raw Data'!$B$6:$BE$43,'RevPAR Raw Data'!AC$1,FALSE)</f>
        <v>15.9409493673796</v>
      </c>
      <c r="BN28" s="50">
        <f>VLOOKUP($A28,'RevPAR Raw Data'!$B$6:$BE$43,'RevPAR Raw Data'!AE$1,FALSE)</f>
        <v>7.6795343479017504</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72</v>
      </c>
      <c r="B30" s="47">
        <f>VLOOKUP($A30,'Occupancy Raw Data'!$B$8:$BE$45,'Occupancy Raw Data'!G$3,FALSE)</f>
        <v>47.208575256811002</v>
      </c>
      <c r="C30" s="48">
        <f>VLOOKUP($A30,'Occupancy Raw Data'!$B$8:$BE$45,'Occupancy Raw Data'!H$3,FALSE)</f>
        <v>58.210510644632997</v>
      </c>
      <c r="D30" s="48">
        <f>VLOOKUP($A30,'Occupancy Raw Data'!$B$8:$BE$45,'Occupancy Raw Data'!I$3,FALSE)</f>
        <v>64.701503647461607</v>
      </c>
      <c r="E30" s="48">
        <f>VLOOKUP($A30,'Occupancy Raw Data'!$B$8:$BE$45,'Occupancy Raw Data'!J$3,FALSE)</f>
        <v>70.760756290010406</v>
      </c>
      <c r="F30" s="48">
        <f>VLOOKUP($A30,'Occupancy Raw Data'!$B$8:$BE$45,'Occupancy Raw Data'!K$3,FALSE)</f>
        <v>78.725621557242803</v>
      </c>
      <c r="G30" s="49">
        <f>VLOOKUP($A30,'Occupancy Raw Data'!$B$8:$BE$45,'Occupancy Raw Data'!L$3,FALSE)</f>
        <v>63.921393479231703</v>
      </c>
      <c r="H30" s="48">
        <f>VLOOKUP($A30,'Occupancy Raw Data'!$B$8:$BE$45,'Occupancy Raw Data'!N$3,FALSE)</f>
        <v>87.524192347774303</v>
      </c>
      <c r="I30" s="48">
        <f>VLOOKUP($A30,'Occupancy Raw Data'!$B$8:$BE$45,'Occupancy Raw Data'!O$3,FALSE)</f>
        <v>89.042727408068998</v>
      </c>
      <c r="J30" s="49">
        <f>VLOOKUP($A30,'Occupancy Raw Data'!$B$8:$BE$45,'Occupancy Raw Data'!P$3,FALSE)</f>
        <v>88.283459877921601</v>
      </c>
      <c r="K30" s="50">
        <f>VLOOKUP($A30,'Occupancy Raw Data'!$B$8:$BE$45,'Occupancy Raw Data'!R$3,FALSE)</f>
        <v>70.881983878857397</v>
      </c>
      <c r="M30" s="47">
        <f>VLOOKUP($A30,'Occupancy Raw Data'!$B$8:$BE$45,'Occupancy Raw Data'!T$3,FALSE)</f>
        <v>-4.0595329747738704</v>
      </c>
      <c r="N30" s="48">
        <f>VLOOKUP($A30,'Occupancy Raw Data'!$B$8:$BE$45,'Occupancy Raw Data'!U$3,FALSE)</f>
        <v>-4.9016651553498303</v>
      </c>
      <c r="O30" s="48">
        <f>VLOOKUP($A30,'Occupancy Raw Data'!$B$8:$BE$45,'Occupancy Raw Data'!V$3,FALSE)</f>
        <v>-7.5438012976581499</v>
      </c>
      <c r="P30" s="48">
        <f>VLOOKUP($A30,'Occupancy Raw Data'!$B$8:$BE$45,'Occupancy Raw Data'!W$3,FALSE)</f>
        <v>-5.9082997951104499</v>
      </c>
      <c r="Q30" s="48">
        <f>VLOOKUP($A30,'Occupancy Raw Data'!$B$8:$BE$45,'Occupancy Raw Data'!X$3,FALSE)</f>
        <v>-5.8338722622897796</v>
      </c>
      <c r="R30" s="49">
        <f>VLOOKUP($A30,'Occupancy Raw Data'!$B$8:$BE$45,'Occupancy Raw Data'!Y$3,FALSE)</f>
        <v>-5.7775338692543201</v>
      </c>
      <c r="S30" s="48">
        <f>VLOOKUP($A30,'Occupancy Raw Data'!$B$8:$BE$45,'Occupancy Raw Data'!AA$3,FALSE)</f>
        <v>-2.58868171236151</v>
      </c>
      <c r="T30" s="48">
        <f>VLOOKUP($A30,'Occupancy Raw Data'!$B$8:$BE$45,'Occupancy Raw Data'!AB$3,FALSE)</f>
        <v>-3.58950192754217</v>
      </c>
      <c r="U30" s="49">
        <f>VLOOKUP($A30,'Occupancy Raw Data'!$B$8:$BE$45,'Occupancy Raw Data'!AC$3,FALSE)</f>
        <v>-3.0959791322885701</v>
      </c>
      <c r="V30" s="50">
        <f>VLOOKUP($A30,'Occupancy Raw Data'!$B$8:$BE$45,'Occupancy Raw Data'!AE$3,FALSE)</f>
        <v>-4.8404625898644102</v>
      </c>
      <c r="X30" s="51">
        <f>VLOOKUP($A30,'ADR Raw Data'!$B$6:$BE$43,'ADR Raw Data'!G$1,FALSE)</f>
        <v>113.523289183222</v>
      </c>
      <c r="Y30" s="52">
        <f>VLOOKUP($A30,'ADR Raw Data'!$B$6:$BE$43,'ADR Raw Data'!H$1,FALSE)</f>
        <v>106.819997442455</v>
      </c>
      <c r="Z30" s="52">
        <f>VLOOKUP($A30,'ADR Raw Data'!$B$6:$BE$43,'ADR Raw Data'!I$1,FALSE)</f>
        <v>113.02988725264601</v>
      </c>
      <c r="AA30" s="52">
        <f>VLOOKUP($A30,'ADR Raw Data'!$B$6:$BE$43,'ADR Raw Data'!J$1,FALSE)</f>
        <v>123.853662949715</v>
      </c>
      <c r="AB30" s="52">
        <f>VLOOKUP($A30,'ADR Raw Data'!$B$6:$BE$43,'ADR Raw Data'!K$1,FALSE)</f>
        <v>184.63502836611099</v>
      </c>
      <c r="AC30" s="53">
        <f>VLOOKUP($A30,'ADR Raw Data'!$B$6:$BE$43,'ADR Raw Data'!L$1,FALSE)</f>
        <v>132.00591205515099</v>
      </c>
      <c r="AD30" s="52">
        <f>VLOOKUP($A30,'ADR Raw Data'!$B$6:$BE$43,'ADR Raw Data'!N$1,FALSE)</f>
        <v>255.36201905085801</v>
      </c>
      <c r="AE30" s="52">
        <f>VLOOKUP($A30,'ADR Raw Data'!$B$6:$BE$43,'ADR Raw Data'!O$1,FALSE)</f>
        <v>259.64370840996401</v>
      </c>
      <c r="AF30" s="53">
        <f>VLOOKUP($A30,'ADR Raw Data'!$B$6:$BE$43,'ADR Raw Data'!P$1,FALSE)</f>
        <v>257.52127571669399</v>
      </c>
      <c r="AG30" s="54">
        <f>VLOOKUP($A30,'ADR Raw Data'!$B$6:$BE$43,'ADR Raw Data'!R$1,FALSE)</f>
        <v>176.671424927988</v>
      </c>
      <c r="AH30" s="65"/>
      <c r="AI30" s="47">
        <f>VLOOKUP($A30,'ADR Raw Data'!$B$6:$BE$43,'ADR Raw Data'!T$1,FALSE)</f>
        <v>9.63491946852605</v>
      </c>
      <c r="AJ30" s="48">
        <f>VLOOKUP($A30,'ADR Raw Data'!$B$6:$BE$43,'ADR Raw Data'!U$1,FALSE)</f>
        <v>8.5797073009757305</v>
      </c>
      <c r="AK30" s="48">
        <f>VLOOKUP($A30,'ADR Raw Data'!$B$6:$BE$43,'ADR Raw Data'!V$1,FALSE)</f>
        <v>4.6236395923481703</v>
      </c>
      <c r="AL30" s="48">
        <f>VLOOKUP($A30,'ADR Raw Data'!$B$6:$BE$43,'ADR Raw Data'!W$1,FALSE)</f>
        <v>4.60263035895243</v>
      </c>
      <c r="AM30" s="48">
        <f>VLOOKUP($A30,'ADR Raw Data'!$B$6:$BE$43,'ADR Raw Data'!X$1,FALSE)</f>
        <v>6.9545422897334896</v>
      </c>
      <c r="AN30" s="49">
        <f>VLOOKUP($A30,'ADR Raw Data'!$B$6:$BE$43,'ADR Raw Data'!Y$1,FALSE)</f>
        <v>6.5760625447295</v>
      </c>
      <c r="AO30" s="48">
        <f>VLOOKUP($A30,'ADR Raw Data'!$B$6:$BE$43,'ADR Raw Data'!AA$1,FALSE)</f>
        <v>8.5922923155562501</v>
      </c>
      <c r="AP30" s="48">
        <f>VLOOKUP($A30,'ADR Raw Data'!$B$6:$BE$43,'ADR Raw Data'!AB$1,FALSE)</f>
        <v>6.57867671402225</v>
      </c>
      <c r="AQ30" s="49">
        <f>VLOOKUP($A30,'ADR Raw Data'!$B$6:$BE$43,'ADR Raw Data'!AC$1,FALSE)</f>
        <v>7.5492280074229701</v>
      </c>
      <c r="AR30" s="50">
        <f>VLOOKUP($A30,'ADR Raw Data'!$B$6:$BE$43,'ADR Raw Data'!AE$1,FALSE)</f>
        <v>7.5613581198178004</v>
      </c>
      <c r="AS30" s="40"/>
      <c r="AT30" s="51">
        <f>VLOOKUP($A30,'RevPAR Raw Data'!$B$6:$BE$43,'RevPAR Raw Data'!G$1,FALSE)</f>
        <v>57.978904272740799</v>
      </c>
      <c r="AU30" s="52">
        <f>VLOOKUP($A30,'RevPAR Raw Data'!$B$6:$BE$43,'RevPAR Raw Data'!H$1,FALSE)</f>
        <v>32.344956081584002</v>
      </c>
      <c r="AV30" s="52">
        <f>VLOOKUP($A30,'RevPAR Raw Data'!$B$6:$BE$43,'RevPAR Raw Data'!I$1,FALSE)</f>
        <v>52.483927348518598</v>
      </c>
      <c r="AW30" s="52">
        <f>VLOOKUP($A30,'RevPAR Raw Data'!$B$6:$BE$43,'RevPAR Raw Data'!J$1,FALSE)</f>
        <v>58.512925413130802</v>
      </c>
      <c r="AX30" s="52">
        <f>VLOOKUP($A30,'RevPAR Raw Data'!$B$6:$BE$43,'RevPAR Raw Data'!K$1,FALSE)</f>
        <v>66.541467917224907</v>
      </c>
      <c r="AY30" s="53">
        <f>VLOOKUP($A30,'RevPAR Raw Data'!$B$6:$BE$43,'RevPAR Raw Data'!L$1,FALSE)</f>
        <v>53.5724362066398</v>
      </c>
      <c r="AZ30" s="52">
        <f>VLOOKUP($A30,'RevPAR Raw Data'!$B$6:$BE$43,'RevPAR Raw Data'!N$1,FALSE)</f>
        <v>93.816887003126297</v>
      </c>
      <c r="BA30" s="52">
        <f>VLOOKUP($A30,'RevPAR Raw Data'!$B$6:$BE$43,'RevPAR Raw Data'!O$1,FALSE)</f>
        <v>96.623086199195996</v>
      </c>
      <c r="BB30" s="53">
        <f>VLOOKUP($A30,'RevPAR Raw Data'!$B$6:$BE$43,'RevPAR Raw Data'!P$1,FALSE)</f>
        <v>95.219986601161196</v>
      </c>
      <c r="BC30" s="54">
        <f>VLOOKUP($A30,'RevPAR Raw Data'!$B$6:$BE$43,'RevPAR Raw Data'!R$1,FALSE)</f>
        <v>65.471736319360204</v>
      </c>
      <c r="BE30" s="47">
        <f>VLOOKUP($A30,'RevPAR Raw Data'!$B$6:$BE$43,'RevPAR Raw Data'!T$1,FALSE)</f>
        <v>-13.061568910917799</v>
      </c>
      <c r="BF30" s="48">
        <f>VLOOKUP($A30,'RevPAR Raw Data'!$B$6:$BE$43,'RevPAR Raw Data'!U$1,FALSE)</f>
        <v>-10.4169401962202</v>
      </c>
      <c r="BG30" s="48">
        <f>VLOOKUP($A30,'RevPAR Raw Data'!$B$6:$BE$43,'RevPAR Raw Data'!V$1,FALSE)</f>
        <v>-13.0846461503952</v>
      </c>
      <c r="BH30" s="48">
        <f>VLOOKUP($A30,'RevPAR Raw Data'!$B$6:$BE$43,'RevPAR Raw Data'!W$1,FALSE)</f>
        <v>-13.088795221319501</v>
      </c>
      <c r="BI30" s="48">
        <f>VLOOKUP($A30,'RevPAR Raw Data'!$B$6:$BE$43,'RevPAR Raw Data'!X$1,FALSE)</f>
        <v>-7.4022930895789099</v>
      </c>
      <c r="BJ30" s="49">
        <f>VLOOKUP($A30,'RevPAR Raw Data'!$B$6:$BE$43,'RevPAR Raw Data'!Y$1,FALSE)</f>
        <v>-11.4114497883567</v>
      </c>
      <c r="BK30" s="48">
        <f>VLOOKUP($A30,'RevPAR Raw Data'!$B$6:$BE$43,'RevPAR Raw Data'!AA$1,FALSE)</f>
        <v>2.9386925468016001</v>
      </c>
      <c r="BL30" s="48">
        <f>VLOOKUP($A30,'RevPAR Raw Data'!$B$6:$BE$43,'RevPAR Raw Data'!AB$1,FALSE)</f>
        <v>9.1962803631916508</v>
      </c>
      <c r="BM30" s="49">
        <f>VLOOKUP($A30,'RevPAR Raw Data'!$B$6:$BE$43,'RevPAR Raw Data'!AC$1,FALSE)</f>
        <v>6.0212766240279798</v>
      </c>
      <c r="BN30" s="50">
        <f>VLOOKUP($A30,'RevPAR Raw Data'!$B$6:$BE$43,'RevPAR Raw Data'!AE$1,FALSE)</f>
        <v>-4.9147684280070498</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S31" s="40"/>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71</v>
      </c>
      <c r="B32" s="47">
        <f>VLOOKUP($A32,'Occupancy Raw Data'!$B$8:$BE$45,'Occupancy Raw Data'!G$3,FALSE)</f>
        <v>49.6202868943464</v>
      </c>
      <c r="C32" s="48">
        <f>VLOOKUP($A32,'Occupancy Raw Data'!$B$8:$BE$45,'Occupancy Raw Data'!H$3,FALSE)</f>
        <v>65.497179908513502</v>
      </c>
      <c r="D32" s="48">
        <f>VLOOKUP($A32,'Occupancy Raw Data'!$B$8:$BE$45,'Occupancy Raw Data'!I$3,FALSE)</f>
        <v>71.3194475285339</v>
      </c>
      <c r="E32" s="48">
        <f>VLOOKUP($A32,'Occupancy Raw Data'!$B$8:$BE$45,'Occupancy Raw Data'!J$3,FALSE)</f>
        <v>69.201048096993304</v>
      </c>
      <c r="F32" s="48">
        <f>VLOOKUP($A32,'Occupancy Raw Data'!$B$8:$BE$45,'Occupancy Raw Data'!K$3,FALSE)</f>
        <v>61.4024958919927</v>
      </c>
      <c r="G32" s="49">
        <f>VLOOKUP($A32,'Occupancy Raw Data'!$B$8:$BE$45,'Occupancy Raw Data'!L$3,FALSE)</f>
        <v>63.408091664075997</v>
      </c>
      <c r="H32" s="48">
        <f>VLOOKUP($A32,'Occupancy Raw Data'!$B$8:$BE$45,'Occupancy Raw Data'!N$3,FALSE)</f>
        <v>63.587511657858499</v>
      </c>
      <c r="I32" s="48">
        <f>VLOOKUP($A32,'Occupancy Raw Data'!$B$8:$BE$45,'Occupancy Raw Data'!O$3,FALSE)</f>
        <v>69.924945596660294</v>
      </c>
      <c r="J32" s="49">
        <f>VLOOKUP($A32,'Occupancy Raw Data'!$B$8:$BE$45,'Occupancy Raw Data'!P$3,FALSE)</f>
        <v>66.756228627259404</v>
      </c>
      <c r="K32" s="50">
        <f>VLOOKUP($A32,'Occupancy Raw Data'!$B$8:$BE$45,'Occupancy Raw Data'!R$3,FALSE)</f>
        <v>64.364702224985507</v>
      </c>
      <c r="M32" s="47">
        <f>VLOOKUP($A32,'Occupancy Raw Data'!$B$8:$BE$45,'Occupancy Raw Data'!T$3,FALSE)</f>
        <v>-4.8443479991203597</v>
      </c>
      <c r="N32" s="48">
        <f>VLOOKUP($A32,'Occupancy Raw Data'!$B$8:$BE$45,'Occupancy Raw Data'!U$3,FALSE)</f>
        <v>-2.4536127310204998</v>
      </c>
      <c r="O32" s="48">
        <f>VLOOKUP($A32,'Occupancy Raw Data'!$B$8:$BE$45,'Occupancy Raw Data'!V$3,FALSE)</f>
        <v>-1.1327623899388299</v>
      </c>
      <c r="P32" s="48">
        <f>VLOOKUP($A32,'Occupancy Raw Data'!$B$8:$BE$45,'Occupancy Raw Data'!W$3,FALSE)</f>
        <v>-4.85548707211482</v>
      </c>
      <c r="Q32" s="48">
        <f>VLOOKUP($A32,'Occupancy Raw Data'!$B$8:$BE$45,'Occupancy Raw Data'!X$3,FALSE)</f>
        <v>-6.2366156886745898</v>
      </c>
      <c r="R32" s="49">
        <f>VLOOKUP($A32,'Occupancy Raw Data'!$B$8:$BE$45,'Occupancy Raw Data'!Y$3,FALSE)</f>
        <v>-3.8242228824206999</v>
      </c>
      <c r="S32" s="48">
        <f>VLOOKUP($A32,'Occupancy Raw Data'!$B$8:$BE$45,'Occupancy Raw Data'!AA$3,FALSE)</f>
        <v>-9.3799789158458093</v>
      </c>
      <c r="T32" s="48">
        <f>VLOOKUP($A32,'Occupancy Raw Data'!$B$8:$BE$45,'Occupancy Raw Data'!AB$3,FALSE)</f>
        <v>-9.0384677391389499</v>
      </c>
      <c r="U32" s="49">
        <f>VLOOKUP($A32,'Occupancy Raw Data'!$B$8:$BE$45,'Occupancy Raw Data'!AC$3,FALSE)</f>
        <v>-9.2014385295349008</v>
      </c>
      <c r="V32" s="50">
        <f>VLOOKUP($A32,'Occupancy Raw Data'!$B$8:$BE$45,'Occupancy Raw Data'!AE$3,FALSE)</f>
        <v>-5.4829112789350596</v>
      </c>
      <c r="X32" s="51">
        <f>VLOOKUP($A32,'ADR Raw Data'!$B$6:$BE$43,'ADR Raw Data'!G$1,FALSE)</f>
        <v>99.963635585787102</v>
      </c>
      <c r="Y32" s="52">
        <f>VLOOKUP($A32,'ADR Raw Data'!$B$6:$BE$43,'ADR Raw Data'!H$1,FALSE)</f>
        <v>110.966848406563</v>
      </c>
      <c r="Z32" s="52">
        <f>VLOOKUP($A32,'ADR Raw Data'!$B$6:$BE$43,'ADR Raw Data'!I$1,FALSE)</f>
        <v>115.10912267264401</v>
      </c>
      <c r="AA32" s="52">
        <f>VLOOKUP($A32,'ADR Raw Data'!$B$6:$BE$43,'ADR Raw Data'!J$1,FALSE)</f>
        <v>113.365782646643</v>
      </c>
      <c r="AB32" s="52">
        <f>VLOOKUP($A32,'ADR Raw Data'!$B$6:$BE$43,'ADR Raw Data'!K$1,FALSE)</f>
        <v>105.54769396065301</v>
      </c>
      <c r="AC32" s="53">
        <f>VLOOKUP($A32,'ADR Raw Data'!$B$6:$BE$43,'ADR Raw Data'!L$1,FALSE)</f>
        <v>109.65061668067401</v>
      </c>
      <c r="AD32" s="52">
        <f>VLOOKUP($A32,'ADR Raw Data'!$B$6:$BE$43,'ADR Raw Data'!N$1,FALSE)</f>
        <v>111.878476784467</v>
      </c>
      <c r="AE32" s="52">
        <f>VLOOKUP($A32,'ADR Raw Data'!$B$6:$BE$43,'ADR Raw Data'!O$1,FALSE)</f>
        <v>115.342558831375</v>
      </c>
      <c r="AF32" s="53">
        <f>VLOOKUP($A32,'ADR Raw Data'!$B$6:$BE$43,'ADR Raw Data'!P$1,FALSE)</f>
        <v>113.692732574925</v>
      </c>
      <c r="AG32" s="54">
        <f>VLOOKUP($A32,'ADR Raw Data'!$B$6:$BE$43,'ADR Raw Data'!R$1,FALSE)</f>
        <v>110.848417886467</v>
      </c>
      <c r="AI32" s="47">
        <f>VLOOKUP($A32,'ADR Raw Data'!$B$6:$BE$43,'ADR Raw Data'!T$1,FALSE)</f>
        <v>5.3823309747311203</v>
      </c>
      <c r="AJ32" s="48">
        <f>VLOOKUP($A32,'ADR Raw Data'!$B$6:$BE$43,'ADR Raw Data'!U$1,FALSE)</f>
        <v>6.4155737643105297</v>
      </c>
      <c r="AK32" s="48">
        <f>VLOOKUP($A32,'ADR Raw Data'!$B$6:$BE$43,'ADR Raw Data'!V$1,FALSE)</f>
        <v>7.1496082970443604</v>
      </c>
      <c r="AL32" s="48">
        <f>VLOOKUP($A32,'ADR Raw Data'!$B$6:$BE$43,'ADR Raw Data'!W$1,FALSE)</f>
        <v>6.0766070779811301</v>
      </c>
      <c r="AM32" s="48">
        <f>VLOOKUP($A32,'ADR Raw Data'!$B$6:$BE$43,'ADR Raw Data'!X$1,FALSE)</f>
        <v>4.4555965393619203</v>
      </c>
      <c r="AN32" s="49">
        <f>VLOOKUP($A32,'ADR Raw Data'!$B$6:$BE$43,'ADR Raw Data'!Y$1,FALSE)</f>
        <v>6.03775917608084</v>
      </c>
      <c r="AO32" s="48">
        <f>VLOOKUP($A32,'ADR Raw Data'!$B$6:$BE$43,'ADR Raw Data'!AA$1,FALSE)</f>
        <v>0.35004362326875199</v>
      </c>
      <c r="AP32" s="48">
        <f>VLOOKUP($A32,'ADR Raw Data'!$B$6:$BE$43,'ADR Raw Data'!AB$1,FALSE)</f>
        <v>-0.261378949062885</v>
      </c>
      <c r="AQ32" s="49">
        <f>VLOOKUP($A32,'ADR Raw Data'!$B$6:$BE$43,'ADR Raw Data'!AC$1,FALSE)</f>
        <v>2.7676347909851198E-2</v>
      </c>
      <c r="AR32" s="50">
        <f>VLOOKUP($A32,'ADR Raw Data'!$B$6:$BE$43,'ADR Raw Data'!AE$1,FALSE)</f>
        <v>4.0144655461144696</v>
      </c>
      <c r="AS32" s="40"/>
      <c r="AT32" s="51">
        <f>VLOOKUP($A32,'RevPAR Raw Data'!$B$6:$BE$43,'RevPAR Raw Data'!G$1,FALSE)</f>
        <v>46.545437857428702</v>
      </c>
      <c r="AU32" s="52">
        <f>VLOOKUP($A32,'RevPAR Raw Data'!$B$6:$BE$43,'RevPAR Raw Data'!H$1,FALSE)</f>
        <v>37.198446066616199</v>
      </c>
      <c r="AV32" s="52">
        <f>VLOOKUP($A32,'RevPAR Raw Data'!$B$6:$BE$43,'RevPAR Raw Data'!I$1,FALSE)</f>
        <v>56.810780611019702</v>
      </c>
      <c r="AW32" s="52">
        <f>VLOOKUP($A32,'RevPAR Raw Data'!$B$6:$BE$43,'RevPAR Raw Data'!J$1,FALSE)</f>
        <v>66.240909387646099</v>
      </c>
      <c r="AX32" s="52">
        <f>VLOOKUP($A32,'RevPAR Raw Data'!$B$6:$BE$43,'RevPAR Raw Data'!K$1,FALSE)</f>
        <v>66.084469924845394</v>
      </c>
      <c r="AY32" s="53">
        <f>VLOOKUP($A32,'RevPAR Raw Data'!$B$6:$BE$43,'RevPAR Raw Data'!L$1,FALSE)</f>
        <v>54.576008769511198</v>
      </c>
      <c r="AZ32" s="52">
        <f>VLOOKUP($A32,'RevPAR Raw Data'!$B$6:$BE$43,'RevPAR Raw Data'!N$1,FALSE)</f>
        <v>74.993202779383594</v>
      </c>
      <c r="BA32" s="52">
        <f>VLOOKUP($A32,'RevPAR Raw Data'!$B$6:$BE$43,'RevPAR Raw Data'!O$1,FALSE)</f>
        <v>77.006822822074895</v>
      </c>
      <c r="BB32" s="53">
        <f>VLOOKUP($A32,'RevPAR Raw Data'!$B$6:$BE$43,'RevPAR Raw Data'!P$1,FALSE)</f>
        <v>76.000012800729294</v>
      </c>
      <c r="BC32" s="54">
        <f>VLOOKUP($A32,'RevPAR Raw Data'!$B$6:$BE$43,'RevPAR Raw Data'!R$1,FALSE)</f>
        <v>60.697152778430699</v>
      </c>
      <c r="BD32" s="65"/>
      <c r="BE32" s="47">
        <f>VLOOKUP($A32,'RevPAR Raw Data'!$B$6:$BE$43,'RevPAR Raw Data'!T$1,FALSE)</f>
        <v>-9.1160433451372302</v>
      </c>
      <c r="BF32" s="48">
        <f>VLOOKUP($A32,'RevPAR Raw Data'!$B$6:$BE$43,'RevPAR Raw Data'!U$1,FALSE)</f>
        <v>2.9156111058907301</v>
      </c>
      <c r="BG32" s="48">
        <f>VLOOKUP($A32,'RevPAR Raw Data'!$B$6:$BE$43,'RevPAR Raw Data'!V$1,FALSE)</f>
        <v>-0.44858360739678099</v>
      </c>
      <c r="BH32" s="48">
        <f>VLOOKUP($A32,'RevPAR Raw Data'!$B$6:$BE$43,'RevPAR Raw Data'!W$1,FALSE)</f>
        <v>4.8475525919386602</v>
      </c>
      <c r="BI32" s="48">
        <f>VLOOKUP($A32,'RevPAR Raw Data'!$B$6:$BE$43,'RevPAR Raw Data'!X$1,FALSE)</f>
        <v>9.5867551300168898</v>
      </c>
      <c r="BJ32" s="49">
        <f>VLOOKUP($A32,'RevPAR Raw Data'!$B$6:$BE$43,'RevPAR Raw Data'!Y$1,FALSE)</f>
        <v>1.8561935886965499</v>
      </c>
      <c r="BK32" s="48">
        <f>VLOOKUP($A32,'RevPAR Raw Data'!$B$6:$BE$43,'RevPAR Raw Data'!AA$1,FALSE)</f>
        <v>5.0466095942068598</v>
      </c>
      <c r="BL32" s="48">
        <f>VLOOKUP($A32,'RevPAR Raw Data'!$B$6:$BE$43,'RevPAR Raw Data'!AB$1,FALSE)</f>
        <v>-2.36375173841492</v>
      </c>
      <c r="BM32" s="49">
        <f>VLOOKUP($A32,'RevPAR Raw Data'!$B$6:$BE$43,'RevPAR Raw Data'!AC$1,FALSE)</f>
        <v>1.1569674460004</v>
      </c>
      <c r="BN32" s="50">
        <f>VLOOKUP($A32,'RevPAR Raw Data'!$B$6:$BE$43,'RevPAR Raw Data'!AE$1,FALSE)</f>
        <v>1.6049390143547499</v>
      </c>
    </row>
    <row r="33" spans="1:66" x14ac:dyDescent="0.45">
      <c r="A33" s="63" t="s">
        <v>45</v>
      </c>
      <c r="B33" s="47">
        <f>VLOOKUP($A33,'Occupancy Raw Data'!$B$8:$BE$45,'Occupancy Raw Data'!G$3,FALSE)</f>
        <v>61.426914153132202</v>
      </c>
      <c r="C33" s="48">
        <f>VLOOKUP($A33,'Occupancy Raw Data'!$B$8:$BE$45,'Occupancy Raw Data'!H$3,FALSE)</f>
        <v>73.665893271461698</v>
      </c>
      <c r="D33" s="48">
        <f>VLOOKUP($A33,'Occupancy Raw Data'!$B$8:$BE$45,'Occupancy Raw Data'!I$3,FALSE)</f>
        <v>74.207269914926499</v>
      </c>
      <c r="E33" s="48">
        <f>VLOOKUP($A33,'Occupancy Raw Data'!$B$8:$BE$45,'Occupancy Raw Data'!J$3,FALSE)</f>
        <v>72.467130703789607</v>
      </c>
      <c r="F33" s="48">
        <f>VLOOKUP($A33,'Occupancy Raw Data'!$B$8:$BE$45,'Occupancy Raw Data'!K$3,FALSE)</f>
        <v>65.641918020108207</v>
      </c>
      <c r="G33" s="49">
        <f>VLOOKUP($A33,'Occupancy Raw Data'!$B$8:$BE$45,'Occupancy Raw Data'!L$3,FALSE)</f>
        <v>69.481825212683603</v>
      </c>
      <c r="H33" s="48">
        <f>VLOOKUP($A33,'Occupancy Raw Data'!$B$8:$BE$45,'Occupancy Raw Data'!N$3,FALSE)</f>
        <v>66.511987625676696</v>
      </c>
      <c r="I33" s="48">
        <f>VLOOKUP($A33,'Occupancy Raw Data'!$B$8:$BE$45,'Occupancy Raw Data'!O$3,FALSE)</f>
        <v>71.384377416860005</v>
      </c>
      <c r="J33" s="49">
        <f>VLOOKUP($A33,'Occupancy Raw Data'!$B$8:$BE$45,'Occupancy Raw Data'!P$3,FALSE)</f>
        <v>68.948182521268293</v>
      </c>
      <c r="K33" s="50">
        <f>VLOOKUP($A33,'Occupancy Raw Data'!$B$8:$BE$45,'Occupancy Raw Data'!R$3,FALSE)</f>
        <v>69.329355872279294</v>
      </c>
      <c r="M33" s="47">
        <f>VLOOKUP($A33,'Occupancy Raw Data'!$B$8:$BE$45,'Occupancy Raw Data'!T$3,FALSE)</f>
        <v>-4.9461348978402802</v>
      </c>
      <c r="N33" s="48">
        <f>VLOOKUP($A33,'Occupancy Raw Data'!$B$8:$BE$45,'Occupancy Raw Data'!U$3,FALSE)</f>
        <v>-3.0847461554727098</v>
      </c>
      <c r="O33" s="48">
        <f>VLOOKUP($A33,'Occupancy Raw Data'!$B$8:$BE$45,'Occupancy Raw Data'!V$3,FALSE)</f>
        <v>-4.82032493141483</v>
      </c>
      <c r="P33" s="48">
        <f>VLOOKUP($A33,'Occupancy Raw Data'!$B$8:$BE$45,'Occupancy Raw Data'!W$3,FALSE)</f>
        <v>-8.6314162052482395</v>
      </c>
      <c r="Q33" s="48">
        <f>VLOOKUP($A33,'Occupancy Raw Data'!$B$8:$BE$45,'Occupancy Raw Data'!X$3,FALSE)</f>
        <v>-15.477207710667001</v>
      </c>
      <c r="R33" s="49">
        <f>VLOOKUP($A33,'Occupancy Raw Data'!$B$8:$BE$45,'Occupancy Raw Data'!Y$3,FALSE)</f>
        <v>-7.4991821098513496</v>
      </c>
      <c r="S33" s="48">
        <f>VLOOKUP($A33,'Occupancy Raw Data'!$B$8:$BE$45,'Occupancy Raw Data'!AA$3,FALSE)</f>
        <v>-17.385275153302501</v>
      </c>
      <c r="T33" s="48">
        <f>VLOOKUP($A33,'Occupancy Raw Data'!$B$8:$BE$45,'Occupancy Raw Data'!AB$3,FALSE)</f>
        <v>-13.594237397326999</v>
      </c>
      <c r="U33" s="49">
        <f>VLOOKUP($A33,'Occupancy Raw Data'!$B$8:$BE$45,'Occupancy Raw Data'!AC$3,FALSE)</f>
        <v>-15.465276624883501</v>
      </c>
      <c r="V33" s="50">
        <f>VLOOKUP($A33,'Occupancy Raw Data'!$B$8:$BE$45,'Occupancy Raw Data'!AE$3,FALSE)</f>
        <v>-9.9114066855524996</v>
      </c>
      <c r="X33" s="51">
        <f>VLOOKUP($A33,'ADR Raw Data'!$B$6:$BE$43,'ADR Raw Data'!G$1,FALSE)</f>
        <v>88.462849417689597</v>
      </c>
      <c r="Y33" s="52">
        <f>VLOOKUP($A33,'ADR Raw Data'!$B$6:$BE$43,'ADR Raw Data'!H$1,FALSE)</f>
        <v>93.648433727034103</v>
      </c>
      <c r="Z33" s="52">
        <f>VLOOKUP($A33,'ADR Raw Data'!$B$6:$BE$43,'ADR Raw Data'!I$1,FALSE)</f>
        <v>94.933462584679503</v>
      </c>
      <c r="AA33" s="52">
        <f>VLOOKUP($A33,'ADR Raw Data'!$B$6:$BE$43,'ADR Raw Data'!J$1,FALSE)</f>
        <v>95.216047998932694</v>
      </c>
      <c r="AB33" s="52">
        <f>VLOOKUP($A33,'ADR Raw Data'!$B$6:$BE$43,'ADR Raw Data'!K$1,FALSE)</f>
        <v>88.686939852724507</v>
      </c>
      <c r="AC33" s="53">
        <f>VLOOKUP($A33,'ADR Raw Data'!$B$6:$BE$43,'ADR Raw Data'!L$1,FALSE)</f>
        <v>92.395566740872596</v>
      </c>
      <c r="AD33" s="52">
        <f>VLOOKUP($A33,'ADR Raw Data'!$B$6:$BE$43,'ADR Raw Data'!N$1,FALSE)</f>
        <v>92.126188284883696</v>
      </c>
      <c r="AE33" s="52">
        <f>VLOOKUP($A33,'ADR Raw Data'!$B$6:$BE$43,'ADR Raw Data'!O$1,FALSE)</f>
        <v>94.847554252437703</v>
      </c>
      <c r="AF33" s="53">
        <f>VLOOKUP($A33,'ADR Raw Data'!$B$6:$BE$43,'ADR Raw Data'!P$1,FALSE)</f>
        <v>93.534949242849095</v>
      </c>
      <c r="AG33" s="54">
        <f>VLOOKUP($A33,'ADR Raw Data'!$B$6:$BE$43,'ADR Raw Data'!R$1,FALSE)</f>
        <v>92.719314788844599</v>
      </c>
      <c r="AI33" s="47">
        <f>VLOOKUP($A33,'ADR Raw Data'!$B$6:$BE$43,'ADR Raw Data'!T$1,FALSE)</f>
        <v>5.1114820667330099</v>
      </c>
      <c r="AJ33" s="48">
        <f>VLOOKUP($A33,'ADR Raw Data'!$B$6:$BE$43,'ADR Raw Data'!U$1,FALSE)</f>
        <v>6.4416084107865297</v>
      </c>
      <c r="AK33" s="48">
        <f>VLOOKUP($A33,'ADR Raw Data'!$B$6:$BE$43,'ADR Raw Data'!V$1,FALSE)</f>
        <v>5.5206237436766097</v>
      </c>
      <c r="AL33" s="48">
        <f>VLOOKUP($A33,'ADR Raw Data'!$B$6:$BE$43,'ADR Raw Data'!W$1,FALSE)</f>
        <v>5.8435085981398602</v>
      </c>
      <c r="AM33" s="48">
        <f>VLOOKUP($A33,'ADR Raw Data'!$B$6:$BE$43,'ADR Raw Data'!X$1,FALSE)</f>
        <v>0.100750253330183</v>
      </c>
      <c r="AN33" s="49">
        <f>VLOOKUP($A33,'ADR Raw Data'!$B$6:$BE$43,'ADR Raw Data'!Y$1,FALSE)</f>
        <v>4.6605023549053799</v>
      </c>
      <c r="AO33" s="48">
        <f>VLOOKUP($A33,'ADR Raw Data'!$B$6:$BE$43,'ADR Raw Data'!AA$1,FALSE)</f>
        <v>-1.5074142190248501</v>
      </c>
      <c r="AP33" s="48">
        <f>VLOOKUP($A33,'ADR Raw Data'!$B$6:$BE$43,'ADR Raw Data'!AB$1,FALSE)</f>
        <v>-0.71591007382332095</v>
      </c>
      <c r="AQ33" s="49">
        <f>VLOOKUP($A33,'ADR Raw Data'!$B$6:$BE$43,'ADR Raw Data'!AC$1,FALSE)</f>
        <v>-1.0701109870224099</v>
      </c>
      <c r="AR33" s="50">
        <f>VLOOKUP($A33,'ADR Raw Data'!$B$6:$BE$43,'ADR Raw Data'!AE$1,FALSE)</f>
        <v>2.8175631832505301</v>
      </c>
      <c r="AS33" s="40"/>
      <c r="AT33" s="51">
        <f>VLOOKUP($A33,'RevPAR Raw Data'!$B$6:$BE$43,'RevPAR Raw Data'!G$1,FALSE)</f>
        <v>50.200214269141497</v>
      </c>
      <c r="AU33" s="52">
        <f>VLOOKUP($A33,'RevPAR Raw Data'!$B$6:$BE$43,'RevPAR Raw Data'!H$1,FALSE)</f>
        <v>46.098512799690603</v>
      </c>
      <c r="AV33" s="52">
        <f>VLOOKUP($A33,'RevPAR Raw Data'!$B$6:$BE$43,'RevPAR Raw Data'!I$1,FALSE)</f>
        <v>60.548875754060298</v>
      </c>
      <c r="AW33" s="52">
        <f>VLOOKUP($A33,'RevPAR Raw Data'!$B$6:$BE$43,'RevPAR Raw Data'!J$1,FALSE)</f>
        <v>62.554222138437702</v>
      </c>
      <c r="AX33" s="52">
        <f>VLOOKUP($A33,'RevPAR Raw Data'!$B$6:$BE$43,'RevPAR Raw Data'!K$1,FALSE)</f>
        <v>61.581317807424497</v>
      </c>
      <c r="AY33" s="53">
        <f>VLOOKUP($A33,'RevPAR Raw Data'!$B$6:$BE$43,'RevPAR Raw Data'!L$1,FALSE)</f>
        <v>56.196628553750898</v>
      </c>
      <c r="AZ33" s="52">
        <f>VLOOKUP($A33,'RevPAR Raw Data'!$B$6:$BE$43,'RevPAR Raw Data'!N$1,FALSE)</f>
        <v>64.915914249806605</v>
      </c>
      <c r="BA33" s="52">
        <f>VLOOKUP($A33,'RevPAR Raw Data'!$B$6:$BE$43,'RevPAR Raw Data'!O$1,FALSE)</f>
        <v>65.991466086620207</v>
      </c>
      <c r="BB33" s="53">
        <f>VLOOKUP($A33,'RevPAR Raw Data'!$B$6:$BE$43,'RevPAR Raw Data'!P$1,FALSE)</f>
        <v>65.453690168213399</v>
      </c>
      <c r="BC33" s="54">
        <f>VLOOKUP($A33,'RevPAR Raw Data'!$B$6:$BE$43,'RevPAR Raw Data'!R$1,FALSE)</f>
        <v>58.8415033007402</v>
      </c>
      <c r="BE33" s="47">
        <f>VLOOKUP($A33,'RevPAR Raw Data'!$B$6:$BE$43,'RevPAR Raw Data'!T$1,FALSE)</f>
        <v>3.1408543376890301</v>
      </c>
      <c r="BF33" s="48">
        <f>VLOOKUP($A33,'RevPAR Raw Data'!$B$6:$BE$43,'RevPAR Raw Data'!U$1,FALSE)</f>
        <v>5.6333268800370897</v>
      </c>
      <c r="BG33" s="48">
        <f>VLOOKUP($A33,'RevPAR Raw Data'!$B$6:$BE$43,'RevPAR Raw Data'!V$1,FALSE)</f>
        <v>4.3613517184069597</v>
      </c>
      <c r="BH33" s="48">
        <f>VLOOKUP($A33,'RevPAR Raw Data'!$B$6:$BE$43,'RevPAR Raw Data'!W$1,FALSE)</f>
        <v>5.2995320418553797</v>
      </c>
      <c r="BI33" s="48">
        <f>VLOOKUP($A33,'RevPAR Raw Data'!$B$6:$BE$43,'RevPAR Raw Data'!X$1,FALSE)</f>
        <v>11.9059850145787</v>
      </c>
      <c r="BJ33" s="49">
        <f>VLOOKUP($A33,'RevPAR Raw Data'!$B$6:$BE$43,'RevPAR Raw Data'!Y$1,FALSE)</f>
        <v>6.1252390379374901</v>
      </c>
      <c r="BK33" s="48">
        <f>VLOOKUP($A33,'RevPAR Raw Data'!$B$6:$BE$43,'RevPAR Raw Data'!AA$1,FALSE)</f>
        <v>10.6224053199401</v>
      </c>
      <c r="BL33" s="48">
        <f>VLOOKUP($A33,'RevPAR Raw Data'!$B$6:$BE$43,'RevPAR Raw Data'!AB$1,FALSE)</f>
        <v>5.70207950514805</v>
      </c>
      <c r="BM33" s="49">
        <f>VLOOKUP($A33,'RevPAR Raw Data'!$B$6:$BE$43,'RevPAR Raw Data'!AC$1,FALSE)</f>
        <v>8.0860869357882095</v>
      </c>
      <c r="BN33" s="50">
        <f>VLOOKUP($A33,'RevPAR Raw Data'!$B$6:$BE$43,'RevPAR Raw Data'!AE$1,FALSE)</f>
        <v>6.7406800168959098</v>
      </c>
    </row>
    <row r="34" spans="1:66" x14ac:dyDescent="0.45">
      <c r="A34" s="63" t="s">
        <v>111</v>
      </c>
      <c r="B34" s="47">
        <f>VLOOKUP($A34,'Occupancy Raw Data'!$B$8:$BE$45,'Occupancy Raw Data'!G$3,FALSE)</f>
        <v>38.021338506304502</v>
      </c>
      <c r="C34" s="48">
        <f>VLOOKUP($A34,'Occupancy Raw Data'!$B$8:$BE$45,'Occupancy Raw Data'!H$3,FALSE)</f>
        <v>59.42450695118</v>
      </c>
      <c r="D34" s="48">
        <f>VLOOKUP($A34,'Occupancy Raw Data'!$B$8:$BE$45,'Occupancy Raw Data'!I$3,FALSE)</f>
        <v>73.456191399935307</v>
      </c>
      <c r="E34" s="48">
        <f>VLOOKUP($A34,'Occupancy Raw Data'!$B$8:$BE$45,'Occupancy Raw Data'!J$3,FALSE)</f>
        <v>69.414807630132501</v>
      </c>
      <c r="F34" s="48">
        <f>VLOOKUP($A34,'Occupancy Raw Data'!$B$8:$BE$45,'Occupancy Raw Data'!K$3,FALSE)</f>
        <v>51.794374393792403</v>
      </c>
      <c r="G34" s="49">
        <f>VLOOKUP($A34,'Occupancy Raw Data'!$B$8:$BE$45,'Occupancy Raw Data'!L$3,FALSE)</f>
        <v>58.4222437762689</v>
      </c>
      <c r="H34" s="48">
        <f>VLOOKUP($A34,'Occupancy Raw Data'!$B$8:$BE$45,'Occupancy Raw Data'!N$3,FALSE)</f>
        <v>62.6576139670223</v>
      </c>
      <c r="I34" s="48">
        <f>VLOOKUP($A34,'Occupancy Raw Data'!$B$8:$BE$45,'Occupancy Raw Data'!O$3,FALSE)</f>
        <v>72.938894277400493</v>
      </c>
      <c r="J34" s="49">
        <f>VLOOKUP($A34,'Occupancy Raw Data'!$B$8:$BE$45,'Occupancy Raw Data'!P$3,FALSE)</f>
        <v>67.798254122211404</v>
      </c>
      <c r="K34" s="50">
        <f>VLOOKUP($A34,'Occupancy Raw Data'!$B$8:$BE$45,'Occupancy Raw Data'!R$3,FALSE)</f>
        <v>61.101103875109601</v>
      </c>
      <c r="M34" s="47">
        <f>VLOOKUP($A34,'Occupancy Raw Data'!$B$8:$BE$45,'Occupancy Raw Data'!T$3,FALSE)</f>
        <v>-2.4032022732679699</v>
      </c>
      <c r="N34" s="48">
        <f>VLOOKUP($A34,'Occupancy Raw Data'!$B$8:$BE$45,'Occupancy Raw Data'!U$3,FALSE)</f>
        <v>-8.8377502281486393</v>
      </c>
      <c r="O34" s="48">
        <f>VLOOKUP($A34,'Occupancy Raw Data'!$B$8:$BE$45,'Occupancy Raw Data'!V$3,FALSE)</f>
        <v>-3.5303287143455599</v>
      </c>
      <c r="P34" s="48">
        <f>VLOOKUP($A34,'Occupancy Raw Data'!$B$8:$BE$45,'Occupancy Raw Data'!W$3,FALSE)</f>
        <v>-8.1933189407924196</v>
      </c>
      <c r="Q34" s="48">
        <f>VLOOKUP($A34,'Occupancy Raw Data'!$B$8:$BE$45,'Occupancy Raw Data'!X$3,FALSE)</f>
        <v>-4.3082947156661904</v>
      </c>
      <c r="R34" s="49">
        <f>VLOOKUP($A34,'Occupancy Raw Data'!$B$8:$BE$45,'Occupancy Raw Data'!Y$3,FALSE)</f>
        <v>-5.7776831434566702</v>
      </c>
      <c r="S34" s="48">
        <f>VLOOKUP($A34,'Occupancy Raw Data'!$B$8:$BE$45,'Occupancy Raw Data'!AA$3,FALSE)</f>
        <v>-7.2072050453746801</v>
      </c>
      <c r="T34" s="48">
        <f>VLOOKUP($A34,'Occupancy Raw Data'!$B$8:$BE$45,'Occupancy Raw Data'!AB$3,FALSE)</f>
        <v>9.4502784163201098E-2</v>
      </c>
      <c r="U34" s="49">
        <f>VLOOKUP($A34,'Occupancy Raw Data'!$B$8:$BE$45,'Occupancy Raw Data'!AC$3,FALSE)</f>
        <v>-3.4173371785916902</v>
      </c>
      <c r="V34" s="50">
        <f>VLOOKUP($A34,'Occupancy Raw Data'!$B$8:$BE$45,'Occupancy Raw Data'!AE$3,FALSE)</f>
        <v>-5.0419681561142902</v>
      </c>
      <c r="X34" s="51">
        <f>VLOOKUP($A34,'ADR Raw Data'!$B$6:$BE$43,'ADR Raw Data'!G$1,FALSE)</f>
        <v>151.278681972789</v>
      </c>
      <c r="Y34" s="52">
        <f>VLOOKUP($A34,'ADR Raw Data'!$B$6:$BE$43,'ADR Raw Data'!H$1,FALSE)</f>
        <v>173.684439608269</v>
      </c>
      <c r="Z34" s="52">
        <f>VLOOKUP($A34,'ADR Raw Data'!$B$6:$BE$43,'ADR Raw Data'!I$1,FALSE)</f>
        <v>184.099964788732</v>
      </c>
      <c r="AA34" s="52">
        <f>VLOOKUP($A34,'ADR Raw Data'!$B$6:$BE$43,'ADR Raw Data'!J$1,FALSE)</f>
        <v>173.333982300884</v>
      </c>
      <c r="AB34" s="52">
        <f>VLOOKUP($A34,'ADR Raw Data'!$B$6:$BE$43,'ADR Raw Data'!K$1,FALSE)</f>
        <v>154.69245318352</v>
      </c>
      <c r="AC34" s="53">
        <f>VLOOKUP($A34,'ADR Raw Data'!$B$6:$BE$43,'ADR Raw Data'!L$1,FALSE)</f>
        <v>169.93649363585999</v>
      </c>
      <c r="AD34" s="52">
        <f>VLOOKUP($A34,'ADR Raw Data'!$B$6:$BE$43,'ADR Raw Data'!N$1,FALSE)</f>
        <v>159.168508771929</v>
      </c>
      <c r="AE34" s="52">
        <f>VLOOKUP($A34,'ADR Raw Data'!$B$6:$BE$43,'ADR Raw Data'!O$1,FALSE)</f>
        <v>168.32581117021201</v>
      </c>
      <c r="AF34" s="53">
        <f>VLOOKUP($A34,'ADR Raw Data'!$B$6:$BE$43,'ADR Raw Data'!P$1,FALSE)</f>
        <v>164.094325226514</v>
      </c>
      <c r="AG34" s="54">
        <f>VLOOKUP($A34,'ADR Raw Data'!$B$6:$BE$43,'ADR Raw Data'!R$1,FALSE)</f>
        <v>168.084346511452</v>
      </c>
      <c r="AI34" s="47">
        <f>VLOOKUP($A34,'ADR Raw Data'!$B$6:$BE$43,'ADR Raw Data'!T$1,FALSE)</f>
        <v>-2.25097896444329</v>
      </c>
      <c r="AJ34" s="48">
        <f>VLOOKUP($A34,'ADR Raw Data'!$B$6:$BE$43,'ADR Raw Data'!U$1,FALSE)</f>
        <v>2.0755949528436499</v>
      </c>
      <c r="AK34" s="48">
        <f>VLOOKUP($A34,'ADR Raw Data'!$B$6:$BE$43,'ADR Raw Data'!V$1,FALSE)</f>
        <v>5.7763639258488899</v>
      </c>
      <c r="AL34" s="48">
        <f>VLOOKUP($A34,'ADR Raw Data'!$B$6:$BE$43,'ADR Raw Data'!W$1,FALSE)</f>
        <v>0.231571561183158</v>
      </c>
      <c r="AM34" s="48">
        <f>VLOOKUP($A34,'ADR Raw Data'!$B$6:$BE$43,'ADR Raw Data'!X$1,FALSE)</f>
        <v>-6.1641079440232103</v>
      </c>
      <c r="AN34" s="49">
        <f>VLOOKUP($A34,'ADR Raw Data'!$B$6:$BE$43,'ADR Raw Data'!Y$1,FALSE)</f>
        <v>0.59685379261938898</v>
      </c>
      <c r="AO34" s="48">
        <f>VLOOKUP($A34,'ADR Raw Data'!$B$6:$BE$43,'ADR Raw Data'!AA$1,FALSE)</f>
        <v>-13.196025860952</v>
      </c>
      <c r="AP34" s="48">
        <f>VLOOKUP($A34,'ADR Raw Data'!$B$6:$BE$43,'ADR Raw Data'!AB$1,FALSE)</f>
        <v>-14.934775084841</v>
      </c>
      <c r="AQ34" s="49">
        <f>VLOOKUP($A34,'ADR Raw Data'!$B$6:$BE$43,'ADR Raw Data'!AC$1,FALSE)</f>
        <v>-14.040971275812</v>
      </c>
      <c r="AR34" s="50">
        <f>VLOOKUP($A34,'ADR Raw Data'!$B$6:$BE$43,'ADR Raw Data'!AE$1,FALSE)</f>
        <v>-4.3759695088135704</v>
      </c>
      <c r="AS34" s="40"/>
      <c r="AT34" s="51">
        <f>VLOOKUP($A34,'RevPAR Raw Data'!$B$6:$BE$43,'RevPAR Raw Data'!G$1,FALSE)</f>
        <v>56.203947623666302</v>
      </c>
      <c r="AU34" s="52">
        <f>VLOOKUP($A34,'RevPAR Raw Data'!$B$6:$BE$43,'RevPAR Raw Data'!H$1,FALSE)</f>
        <v>37.067497575169703</v>
      </c>
      <c r="AV34" s="52">
        <f>VLOOKUP($A34,'RevPAR Raw Data'!$B$6:$BE$43,'RevPAR Raw Data'!I$1,FALSE)</f>
        <v>71.124306498545096</v>
      </c>
      <c r="AW34" s="52">
        <f>VLOOKUP($A34,'RevPAR Raw Data'!$B$6:$BE$43,'RevPAR Raw Data'!J$1,FALSE)</f>
        <v>112.55070481732901</v>
      </c>
      <c r="AX34" s="52">
        <f>VLOOKUP($A34,'RevPAR Raw Data'!$B$6:$BE$43,'RevPAR Raw Data'!K$1,FALSE)</f>
        <v>120.173789201422</v>
      </c>
      <c r="AY34" s="53">
        <f>VLOOKUP($A34,'RevPAR Raw Data'!$B$6:$BE$43,'RevPAR Raw Data'!L$1,FALSE)</f>
        <v>79.424049143226597</v>
      </c>
      <c r="AZ34" s="52">
        <f>VLOOKUP($A34,'RevPAR Raw Data'!$B$6:$BE$43,'RevPAR Raw Data'!N$1,FALSE)</f>
        <v>106.35850630455801</v>
      </c>
      <c r="BA34" s="52">
        <f>VLOOKUP($A34,'RevPAR Raw Data'!$B$6:$BE$43,'RevPAR Raw Data'!O$1,FALSE)</f>
        <v>108.503055286129</v>
      </c>
      <c r="BB34" s="53">
        <f>VLOOKUP($A34,'RevPAR Raw Data'!$B$6:$BE$43,'RevPAR Raw Data'!P$1,FALSE)</f>
        <v>107.43078079534401</v>
      </c>
      <c r="BC34" s="54">
        <f>VLOOKUP($A34,'RevPAR Raw Data'!$B$6:$BE$43,'RevPAR Raw Data'!R$1,FALSE)</f>
        <v>87.425972472403103</v>
      </c>
      <c r="BE34" s="47">
        <f>VLOOKUP($A34,'RevPAR Raw Data'!$B$6:$BE$43,'RevPAR Raw Data'!T$1,FALSE)</f>
        <v>-26.796318198003799</v>
      </c>
      <c r="BF34" s="48">
        <f>VLOOKUP($A34,'RevPAR Raw Data'!$B$6:$BE$43,'RevPAR Raw Data'!U$1,FALSE)</f>
        <v>9.76036330391962</v>
      </c>
      <c r="BG34" s="48">
        <f>VLOOKUP($A34,'RevPAR Raw Data'!$B$6:$BE$43,'RevPAR Raw Data'!V$1,FALSE)</f>
        <v>-5.8174436317716598</v>
      </c>
      <c r="BH34" s="48">
        <f>VLOOKUP($A34,'RevPAR Raw Data'!$B$6:$BE$43,'RevPAR Raw Data'!W$1,FALSE)</f>
        <v>24.3145816319822</v>
      </c>
      <c r="BI34" s="48">
        <f>VLOOKUP($A34,'RevPAR Raw Data'!$B$6:$BE$43,'RevPAR Raw Data'!X$1,FALSE)</f>
        <v>27.827214085388</v>
      </c>
      <c r="BJ34" s="49">
        <f>VLOOKUP($A34,'RevPAR Raw Data'!$B$6:$BE$43,'RevPAR Raw Data'!Y$1,FALSE)</f>
        <v>7.1514129991129103</v>
      </c>
      <c r="BK34" s="48">
        <f>VLOOKUP($A34,'RevPAR Raw Data'!$B$6:$BE$43,'RevPAR Raw Data'!AA$1,FALSE)</f>
        <v>-16.4440318608466</v>
      </c>
      <c r="BL34" s="48">
        <f>VLOOKUP($A34,'RevPAR Raw Data'!$B$6:$BE$43,'RevPAR Raw Data'!AB$1,FALSE)</f>
        <v>-27.778329674197199</v>
      </c>
      <c r="BM34" s="49">
        <f>VLOOKUP($A34,'RevPAR Raw Data'!$B$6:$BE$43,'RevPAR Raw Data'!AC$1,FALSE)</f>
        <v>-22.5797434464079</v>
      </c>
      <c r="BN34" s="50">
        <f>VLOOKUP($A34,'RevPAR Raw Data'!$B$6:$BE$43,'RevPAR Raw Data'!AE$1,FALSE)</f>
        <v>-5.5790907793998601</v>
      </c>
    </row>
    <row r="35" spans="1:66" x14ac:dyDescent="0.45">
      <c r="A35" s="63" t="s">
        <v>94</v>
      </c>
      <c r="B35" s="47">
        <f>VLOOKUP($A35,'Occupancy Raw Data'!$B$8:$BE$45,'Occupancy Raw Data'!G$3,FALSE)</f>
        <v>46.602491506228702</v>
      </c>
      <c r="C35" s="48">
        <f>VLOOKUP($A35,'Occupancy Raw Data'!$B$8:$BE$45,'Occupancy Raw Data'!H$3,FALSE)</f>
        <v>63.703284258210601</v>
      </c>
      <c r="D35" s="48">
        <f>VLOOKUP($A35,'Occupancy Raw Data'!$B$8:$BE$45,'Occupancy Raw Data'!I$3,FALSE)</f>
        <v>70.713476783691902</v>
      </c>
      <c r="E35" s="48">
        <f>VLOOKUP($A35,'Occupancy Raw Data'!$B$8:$BE$45,'Occupancy Raw Data'!J$3,FALSE)</f>
        <v>67.565118912797203</v>
      </c>
      <c r="F35" s="48">
        <f>VLOOKUP($A35,'Occupancy Raw Data'!$B$8:$BE$45,'Occupancy Raw Data'!K$3,FALSE)</f>
        <v>60.169875424688499</v>
      </c>
      <c r="G35" s="49">
        <f>VLOOKUP($A35,'Occupancy Raw Data'!$B$8:$BE$45,'Occupancy Raw Data'!L$3,FALSE)</f>
        <v>61.750849377123401</v>
      </c>
      <c r="H35" s="48">
        <f>VLOOKUP($A35,'Occupancy Raw Data'!$B$8:$BE$45,'Occupancy Raw Data'!N$3,FALSE)</f>
        <v>60.611551528878799</v>
      </c>
      <c r="I35" s="48">
        <f>VLOOKUP($A35,'Occupancy Raw Data'!$B$8:$BE$45,'Occupancy Raw Data'!O$3,FALSE)</f>
        <v>68.867497168742901</v>
      </c>
      <c r="J35" s="49">
        <f>VLOOKUP($A35,'Occupancy Raw Data'!$B$8:$BE$45,'Occupancy Raw Data'!P$3,FALSE)</f>
        <v>64.739524348810804</v>
      </c>
      <c r="K35" s="50">
        <f>VLOOKUP($A35,'Occupancy Raw Data'!$B$8:$BE$45,'Occupancy Raw Data'!R$3,FALSE)</f>
        <v>62.604756511891203</v>
      </c>
      <c r="M35" s="47">
        <f>VLOOKUP($A35,'Occupancy Raw Data'!$B$8:$BE$45,'Occupancy Raw Data'!T$3,FALSE)</f>
        <v>-7.2675935319706904</v>
      </c>
      <c r="N35" s="48">
        <f>VLOOKUP($A35,'Occupancy Raw Data'!$B$8:$BE$45,'Occupancy Raw Data'!U$3,FALSE)</f>
        <v>-0.59386295221566698</v>
      </c>
      <c r="O35" s="48">
        <f>VLOOKUP($A35,'Occupancy Raw Data'!$B$8:$BE$45,'Occupancy Raw Data'!V$3,FALSE)</f>
        <v>1.7058401716469</v>
      </c>
      <c r="P35" s="48">
        <f>VLOOKUP($A35,'Occupancy Raw Data'!$B$8:$BE$45,'Occupancy Raw Data'!W$3,FALSE)</f>
        <v>-3.9899215449157701</v>
      </c>
      <c r="Q35" s="48">
        <f>VLOOKUP($A35,'Occupancy Raw Data'!$B$8:$BE$45,'Occupancy Raw Data'!X$3,FALSE)</f>
        <v>-4.0261030081727203</v>
      </c>
      <c r="R35" s="49">
        <f>VLOOKUP($A35,'Occupancy Raw Data'!$B$8:$BE$45,'Occupancy Raw Data'!Y$3,FALSE)</f>
        <v>-2.5806107436625099</v>
      </c>
      <c r="S35" s="48">
        <f>VLOOKUP($A35,'Occupancy Raw Data'!$B$8:$BE$45,'Occupancy Raw Data'!AA$3,FALSE)</f>
        <v>-9.5697017625125707</v>
      </c>
      <c r="T35" s="48">
        <f>VLOOKUP($A35,'Occupancy Raw Data'!$B$8:$BE$45,'Occupancy Raw Data'!AB$3,FALSE)</f>
        <v>-9.1239537589903108</v>
      </c>
      <c r="U35" s="49">
        <f>VLOOKUP($A35,'Occupancy Raw Data'!$B$8:$BE$45,'Occupancy Raw Data'!AC$3,FALSE)</f>
        <v>-9.3331624934901694</v>
      </c>
      <c r="V35" s="50">
        <f>VLOOKUP($A35,'Occupancy Raw Data'!$B$8:$BE$45,'Occupancy Raw Data'!AE$3,FALSE)</f>
        <v>-4.6781308493554397</v>
      </c>
      <c r="X35" s="51">
        <f>VLOOKUP($A35,'ADR Raw Data'!$B$6:$BE$43,'ADR Raw Data'!G$1,FALSE)</f>
        <v>98.712461725394803</v>
      </c>
      <c r="Y35" s="52">
        <f>VLOOKUP($A35,'ADR Raw Data'!$B$6:$BE$43,'ADR Raw Data'!H$1,FALSE)</f>
        <v>108.67747199999999</v>
      </c>
      <c r="Z35" s="52">
        <f>VLOOKUP($A35,'ADR Raw Data'!$B$6:$BE$43,'ADR Raw Data'!I$1,FALSE)</f>
        <v>110.062805893657</v>
      </c>
      <c r="AA35" s="52">
        <f>VLOOKUP($A35,'ADR Raw Data'!$B$6:$BE$43,'ADR Raw Data'!J$1,FALSE)</f>
        <v>108.973726114649</v>
      </c>
      <c r="AB35" s="52">
        <f>VLOOKUP($A35,'ADR Raw Data'!$B$6:$BE$43,'ADR Raw Data'!K$1,FALSE)</f>
        <v>105.118460380199</v>
      </c>
      <c r="AC35" s="53">
        <f>VLOOKUP($A35,'ADR Raw Data'!$B$6:$BE$43,'ADR Raw Data'!L$1,FALSE)</f>
        <v>106.86191358251099</v>
      </c>
      <c r="AD35" s="52">
        <f>VLOOKUP($A35,'ADR Raw Data'!$B$6:$BE$43,'ADR Raw Data'!N$1,FALSE)</f>
        <v>111.83298393123999</v>
      </c>
      <c r="AE35" s="52">
        <f>VLOOKUP($A35,'ADR Raw Data'!$B$6:$BE$43,'ADR Raw Data'!O$1,FALSE)</f>
        <v>114.70315244203201</v>
      </c>
      <c r="AF35" s="53">
        <f>VLOOKUP($A35,'ADR Raw Data'!$B$6:$BE$43,'ADR Raw Data'!P$1,FALSE)</f>
        <v>113.359573165398</v>
      </c>
      <c r="AG35" s="54">
        <f>VLOOKUP($A35,'ADR Raw Data'!$B$6:$BE$43,'ADR Raw Data'!R$1,FALSE)</f>
        <v>108.78169190614</v>
      </c>
      <c r="AI35" s="47">
        <f>VLOOKUP($A35,'ADR Raw Data'!$B$6:$BE$43,'ADR Raw Data'!T$1,FALSE)</f>
        <v>6.2773807198921201</v>
      </c>
      <c r="AJ35" s="48">
        <f>VLOOKUP($A35,'ADR Raw Data'!$B$6:$BE$43,'ADR Raw Data'!U$1,FALSE)</f>
        <v>9.8948981287349707</v>
      </c>
      <c r="AK35" s="48">
        <f>VLOOKUP($A35,'ADR Raw Data'!$B$6:$BE$43,'ADR Raw Data'!V$1,FALSE)</f>
        <v>8.6497277692396395</v>
      </c>
      <c r="AL35" s="48">
        <f>VLOOKUP($A35,'ADR Raw Data'!$B$6:$BE$43,'ADR Raw Data'!W$1,FALSE)</f>
        <v>8.0408954047450294</v>
      </c>
      <c r="AM35" s="48">
        <f>VLOOKUP($A35,'ADR Raw Data'!$B$6:$BE$43,'ADR Raw Data'!X$1,FALSE)</f>
        <v>8.3103336993484493</v>
      </c>
      <c r="AN35" s="49">
        <f>VLOOKUP($A35,'ADR Raw Data'!$B$6:$BE$43,'ADR Raw Data'!Y$1,FALSE)</f>
        <v>8.4436842414199997</v>
      </c>
      <c r="AO35" s="48">
        <f>VLOOKUP($A35,'ADR Raw Data'!$B$6:$BE$43,'ADR Raw Data'!AA$1,FALSE)</f>
        <v>3.4096670359828898</v>
      </c>
      <c r="AP35" s="48">
        <f>VLOOKUP($A35,'ADR Raw Data'!$B$6:$BE$43,'ADR Raw Data'!AB$1,FALSE)</f>
        <v>3.2081155179994401</v>
      </c>
      <c r="AQ35" s="49">
        <f>VLOOKUP($A35,'ADR Raw Data'!$B$6:$BE$43,'ADR Raw Data'!AC$1,FALSE)</f>
        <v>3.3045462251354998</v>
      </c>
      <c r="AR35" s="50">
        <f>VLOOKUP($A35,'ADR Raw Data'!$B$6:$BE$43,'ADR Raw Data'!AE$1,FALSE)</f>
        <v>6.6299871974867299</v>
      </c>
      <c r="AS35" s="40"/>
      <c r="AT35" s="51">
        <f>VLOOKUP($A35,'RevPAR Raw Data'!$B$6:$BE$43,'RevPAR Raw Data'!G$1,FALSE)</f>
        <v>45.684765909090899</v>
      </c>
      <c r="AU35" s="52">
        <f>VLOOKUP($A35,'RevPAR Raw Data'!$B$6:$BE$43,'RevPAR Raw Data'!H$1,FALSE)</f>
        <v>33.473867045454497</v>
      </c>
      <c r="AV35" s="52">
        <f>VLOOKUP($A35,'RevPAR Raw Data'!$B$6:$BE$43,'RevPAR Raw Data'!I$1,FALSE)</f>
        <v>52.930025000000001</v>
      </c>
      <c r="AW35" s="52">
        <f>VLOOKUP($A35,'RevPAR Raw Data'!$B$6:$BE$43,'RevPAR Raw Data'!J$1,FALSE)</f>
        <v>57.901295454545398</v>
      </c>
      <c r="AX35" s="52">
        <f>VLOOKUP($A35,'RevPAR Raw Data'!$B$6:$BE$43,'RevPAR Raw Data'!K$1,FALSE)</f>
        <v>51.424055681818103</v>
      </c>
      <c r="AY35" s="53">
        <f>VLOOKUP($A35,'RevPAR Raw Data'!$B$6:$BE$43,'RevPAR Raw Data'!L$1,FALSE)</f>
        <v>48.282801818181802</v>
      </c>
      <c r="AZ35" s="52">
        <f>VLOOKUP($A35,'RevPAR Raw Data'!$B$6:$BE$43,'RevPAR Raw Data'!N$1,FALSE)</f>
        <v>68.381935227272706</v>
      </c>
      <c r="BA35" s="52">
        <f>VLOOKUP($A35,'RevPAR Raw Data'!$B$6:$BE$43,'RevPAR Raw Data'!O$1,FALSE)</f>
        <v>71.8472647727272</v>
      </c>
      <c r="BB35" s="53">
        <f>VLOOKUP($A35,'RevPAR Raw Data'!$B$6:$BE$43,'RevPAR Raw Data'!P$1,FALSE)</f>
        <v>70.114599999999996</v>
      </c>
      <c r="BC35" s="54">
        <f>VLOOKUP($A35,'RevPAR Raw Data'!$B$6:$BE$43,'RevPAR Raw Data'!R$1,FALSE)</f>
        <v>54.520458441558397</v>
      </c>
      <c r="BE35" s="47">
        <f>VLOOKUP($A35,'RevPAR Raw Data'!$B$6:$BE$43,'RevPAR Raw Data'!T$1,FALSE)</f>
        <v>-4.50985535207115</v>
      </c>
      <c r="BF35" s="48">
        <f>VLOOKUP($A35,'RevPAR Raw Data'!$B$6:$BE$43,'RevPAR Raw Data'!U$1,FALSE)</f>
        <v>1.2323885613886201</v>
      </c>
      <c r="BG35" s="48">
        <f>VLOOKUP($A35,'RevPAR Raw Data'!$B$6:$BE$43,'RevPAR Raw Data'!V$1,FALSE)</f>
        <v>1.3324492711320799</v>
      </c>
      <c r="BH35" s="48">
        <f>VLOOKUP($A35,'RevPAR Raw Data'!$B$6:$BE$43,'RevPAR Raw Data'!W$1,FALSE)</f>
        <v>-1.4295961554333201</v>
      </c>
      <c r="BI35" s="48">
        <f>VLOOKUP($A35,'RevPAR Raw Data'!$B$6:$BE$43,'RevPAR Raw Data'!X$1,FALSE)</f>
        <v>-4.4311824200441903</v>
      </c>
      <c r="BJ35" s="49">
        <f>VLOOKUP($A35,'RevPAR Raw Data'!$B$6:$BE$43,'RevPAR Raw Data'!Y$1,FALSE)</f>
        <v>-1.74129750906221</v>
      </c>
      <c r="BK35" s="48">
        <f>VLOOKUP($A35,'RevPAR Raw Data'!$B$6:$BE$43,'RevPAR Raw Data'!AA$1,FALSE)</f>
        <v>6.0465618771616496</v>
      </c>
      <c r="BL35" s="48">
        <f>VLOOKUP($A35,'RevPAR Raw Data'!$B$6:$BE$43,'RevPAR Raw Data'!AB$1,FALSE)</f>
        <v>-1.1455169756257599</v>
      </c>
      <c r="BM35" s="49">
        <f>VLOOKUP($A35,'RevPAR Raw Data'!$B$6:$BE$43,'RevPAR Raw Data'!AC$1,FALSE)</f>
        <v>2.2356219986507102</v>
      </c>
      <c r="BN35" s="50">
        <f>VLOOKUP($A35,'RevPAR Raw Data'!$B$6:$BE$43,'RevPAR Raw Data'!AE$1,FALSE)</f>
        <v>-0.316514625030973</v>
      </c>
    </row>
    <row r="36" spans="1:66" x14ac:dyDescent="0.45">
      <c r="A36" s="63" t="s">
        <v>44</v>
      </c>
      <c r="B36" s="47">
        <f>VLOOKUP($A36,'Occupancy Raw Data'!$B$8:$BE$45,'Occupancy Raw Data'!G$3,FALSE)</f>
        <v>46.795313576843498</v>
      </c>
      <c r="C36" s="48">
        <f>VLOOKUP($A36,'Occupancy Raw Data'!$B$8:$BE$45,'Occupancy Raw Data'!H$3,FALSE)</f>
        <v>62.784286698828303</v>
      </c>
      <c r="D36" s="48">
        <f>VLOOKUP($A36,'Occupancy Raw Data'!$B$8:$BE$45,'Occupancy Raw Data'!I$3,FALSE)</f>
        <v>65.988973121984799</v>
      </c>
      <c r="E36" s="48">
        <f>VLOOKUP($A36,'Occupancy Raw Data'!$B$8:$BE$45,'Occupancy Raw Data'!J$3,FALSE)</f>
        <v>66.678152997932401</v>
      </c>
      <c r="F36" s="48">
        <f>VLOOKUP($A36,'Occupancy Raw Data'!$B$8:$BE$45,'Occupancy Raw Data'!K$3,FALSE)</f>
        <v>66.368022053755993</v>
      </c>
      <c r="G36" s="49">
        <f>VLOOKUP($A36,'Occupancy Raw Data'!$B$8:$BE$45,'Occupancy Raw Data'!L$3,FALSE)</f>
        <v>61.722949689868997</v>
      </c>
      <c r="H36" s="48">
        <f>VLOOKUP($A36,'Occupancy Raw Data'!$B$8:$BE$45,'Occupancy Raw Data'!N$3,FALSE)</f>
        <v>68.401102687801497</v>
      </c>
      <c r="I36" s="48">
        <f>VLOOKUP($A36,'Occupancy Raw Data'!$B$8:$BE$45,'Occupancy Raw Data'!O$3,FALSE)</f>
        <v>63.645761543762902</v>
      </c>
      <c r="J36" s="49">
        <f>VLOOKUP($A36,'Occupancy Raw Data'!$B$8:$BE$45,'Occupancy Raw Data'!P$3,FALSE)</f>
        <v>66.0234321157822</v>
      </c>
      <c r="K36" s="50">
        <f>VLOOKUP($A36,'Occupancy Raw Data'!$B$8:$BE$45,'Occupancy Raw Data'!R$3,FALSE)</f>
        <v>62.951658954415599</v>
      </c>
      <c r="M36" s="47">
        <f>VLOOKUP($A36,'Occupancy Raw Data'!$B$8:$BE$45,'Occupancy Raw Data'!T$3,FALSE)</f>
        <v>-5.7594379355233896</v>
      </c>
      <c r="N36" s="48">
        <f>VLOOKUP($A36,'Occupancy Raw Data'!$B$8:$BE$45,'Occupancy Raw Data'!U$3,FALSE)</f>
        <v>-0.56011391228708696</v>
      </c>
      <c r="O36" s="48">
        <f>VLOOKUP($A36,'Occupancy Raw Data'!$B$8:$BE$45,'Occupancy Raw Data'!V$3,FALSE)</f>
        <v>0.93250108320465697</v>
      </c>
      <c r="P36" s="48">
        <f>VLOOKUP($A36,'Occupancy Raw Data'!$B$8:$BE$45,'Occupancy Raw Data'!W$3,FALSE)</f>
        <v>2.0943208521669101</v>
      </c>
      <c r="Q36" s="48">
        <f>VLOOKUP($A36,'Occupancy Raw Data'!$B$8:$BE$45,'Occupancy Raw Data'!X$3,FALSE)</f>
        <v>7.3437054968725501</v>
      </c>
      <c r="R36" s="49">
        <f>VLOOKUP($A36,'Occupancy Raw Data'!$B$8:$BE$45,'Occupancy Raw Data'!Y$3,FALSE)</f>
        <v>1.08230974735727</v>
      </c>
      <c r="S36" s="48">
        <f>VLOOKUP($A36,'Occupancy Raw Data'!$B$8:$BE$45,'Occupancy Raw Data'!AA$3,FALSE)</f>
        <v>3.6922100337816999</v>
      </c>
      <c r="T36" s="48">
        <f>VLOOKUP($A36,'Occupancy Raw Data'!$B$8:$BE$45,'Occupancy Raw Data'!AB$3,FALSE)</f>
        <v>-16.445129707146901</v>
      </c>
      <c r="U36" s="49">
        <f>VLOOKUP($A36,'Occupancy Raw Data'!$B$8:$BE$45,'Occupancy Raw Data'!AC$3,FALSE)</f>
        <v>-7.0994890170943998</v>
      </c>
      <c r="V36" s="50">
        <f>VLOOKUP($A36,'Occupancy Raw Data'!$B$8:$BE$45,'Occupancy Raw Data'!AE$3,FALSE)</f>
        <v>-1.5167480907338</v>
      </c>
      <c r="X36" s="51">
        <f>VLOOKUP($A36,'ADR Raw Data'!$B$6:$BE$43,'ADR Raw Data'!G$1,FALSE)</f>
        <v>87.114424005890996</v>
      </c>
      <c r="Y36" s="52">
        <f>VLOOKUP($A36,'ADR Raw Data'!$B$6:$BE$43,'ADR Raw Data'!H$1,FALSE)</f>
        <v>94.420350054884693</v>
      </c>
      <c r="Z36" s="52">
        <f>VLOOKUP($A36,'ADR Raw Data'!$B$6:$BE$43,'ADR Raw Data'!I$1,FALSE)</f>
        <v>95.643849399477801</v>
      </c>
      <c r="AA36" s="52">
        <f>VLOOKUP($A36,'ADR Raw Data'!$B$6:$BE$43,'ADR Raw Data'!J$1,FALSE)</f>
        <v>97.468505064599398</v>
      </c>
      <c r="AB36" s="52">
        <f>VLOOKUP($A36,'ADR Raw Data'!$B$6:$BE$43,'ADR Raw Data'!K$1,FALSE)</f>
        <v>97.410667653167096</v>
      </c>
      <c r="AC36" s="53">
        <f>VLOOKUP($A36,'ADR Raw Data'!$B$6:$BE$43,'ADR Raw Data'!L$1,FALSE)</f>
        <v>94.875808441268404</v>
      </c>
      <c r="AD36" s="52">
        <f>VLOOKUP($A36,'ADR Raw Data'!$B$6:$BE$43,'ADR Raw Data'!N$1,FALSE)</f>
        <v>106.420888110831</v>
      </c>
      <c r="AE36" s="52">
        <f>VLOOKUP($A36,'ADR Raw Data'!$B$6:$BE$43,'ADR Raw Data'!O$1,FALSE)</f>
        <v>100.543361396859</v>
      </c>
      <c r="AF36" s="53">
        <f>VLOOKUP($A36,'ADR Raw Data'!$B$6:$BE$43,'ADR Raw Data'!P$1,FALSE)</f>
        <v>103.587957045929</v>
      </c>
      <c r="AG36" s="54">
        <f>VLOOKUP($A36,'ADR Raw Data'!$B$6:$BE$43,'ADR Raw Data'!R$1,FALSE)</f>
        <v>97.486455411323107</v>
      </c>
      <c r="AI36" s="47">
        <f>VLOOKUP($A36,'ADR Raw Data'!$B$6:$BE$43,'ADR Raw Data'!T$1,FALSE)</f>
        <v>7.4044716246067201</v>
      </c>
      <c r="AJ36" s="48">
        <f>VLOOKUP($A36,'ADR Raw Data'!$B$6:$BE$43,'ADR Raw Data'!U$1,FALSE)</f>
        <v>5.4314711349045401</v>
      </c>
      <c r="AK36" s="48">
        <f>VLOOKUP($A36,'ADR Raw Data'!$B$6:$BE$43,'ADR Raw Data'!V$1,FALSE)</f>
        <v>6.2077948904124698</v>
      </c>
      <c r="AL36" s="48">
        <f>VLOOKUP($A36,'ADR Raw Data'!$B$6:$BE$43,'ADR Raw Data'!W$1,FALSE)</f>
        <v>8.8902113659807505</v>
      </c>
      <c r="AM36" s="48">
        <f>VLOOKUP($A36,'ADR Raw Data'!$B$6:$BE$43,'ADR Raw Data'!X$1,FALSE)</f>
        <v>11.3831112326815</v>
      </c>
      <c r="AN36" s="49">
        <f>VLOOKUP($A36,'ADR Raw Data'!$B$6:$BE$43,'ADR Raw Data'!Y$1,FALSE)</f>
        <v>7.9929743423663</v>
      </c>
      <c r="AO36" s="48">
        <f>VLOOKUP($A36,'ADR Raw Data'!$B$6:$BE$43,'ADR Raw Data'!AA$1,FALSE)</f>
        <v>11.2954835647741</v>
      </c>
      <c r="AP36" s="48">
        <f>VLOOKUP($A36,'ADR Raw Data'!$B$6:$BE$43,'ADR Raw Data'!AB$1,FALSE)</f>
        <v>1.9448446177852701</v>
      </c>
      <c r="AQ36" s="49">
        <f>VLOOKUP($A36,'ADR Raw Data'!$B$6:$BE$43,'ADR Raw Data'!AC$1,FALSE)</f>
        <v>6.5384419888828598</v>
      </c>
      <c r="AR36" s="50">
        <f>VLOOKUP($A36,'ADR Raw Data'!$B$6:$BE$43,'ADR Raw Data'!AE$1,FALSE)</f>
        <v>7.3256582188952697</v>
      </c>
      <c r="AS36" s="40"/>
      <c r="AT36" s="51">
        <f>VLOOKUP($A36,'RevPAR Raw Data'!$B$6:$BE$43,'RevPAR Raw Data'!G$1,FALSE)</f>
        <v>36.854546140592603</v>
      </c>
      <c r="AU36" s="52">
        <f>VLOOKUP($A36,'RevPAR Raw Data'!$B$6:$BE$43,'RevPAR Raw Data'!H$1,FALSE)</f>
        <v>32.964596312887601</v>
      </c>
      <c r="AV36" s="52">
        <f>VLOOKUP($A36,'RevPAR Raw Data'!$B$6:$BE$43,'RevPAR Raw Data'!I$1,FALSE)</f>
        <v>48.179472157132999</v>
      </c>
      <c r="AW36" s="52">
        <f>VLOOKUP($A36,'RevPAR Raw Data'!$B$6:$BE$43,'RevPAR Raw Data'!J$1,FALSE)</f>
        <v>52.191496381805599</v>
      </c>
      <c r="AX36" s="52">
        <f>VLOOKUP($A36,'RevPAR Raw Data'!$B$6:$BE$43,'RevPAR Raw Data'!K$1,FALSE)</f>
        <v>58.091002584424501</v>
      </c>
      <c r="AY36" s="53">
        <f>VLOOKUP($A36,'RevPAR Raw Data'!$B$6:$BE$43,'RevPAR Raw Data'!L$1,FALSE)</f>
        <v>45.656222715368699</v>
      </c>
      <c r="AZ36" s="52">
        <f>VLOOKUP($A36,'RevPAR Raw Data'!$B$6:$BE$43,'RevPAR Raw Data'!N$1,FALSE)</f>
        <v>81.267450861474799</v>
      </c>
      <c r="BA36" s="52">
        <f>VLOOKUP($A36,'RevPAR Raw Data'!$B$6:$BE$43,'RevPAR Raw Data'!O$1,FALSE)</f>
        <v>81.2133467263955</v>
      </c>
      <c r="BB36" s="53">
        <f>VLOOKUP($A36,'RevPAR Raw Data'!$B$6:$BE$43,'RevPAR Raw Data'!P$1,FALSE)</f>
        <v>81.240398793935199</v>
      </c>
      <c r="BC36" s="54">
        <f>VLOOKUP($A36,'RevPAR Raw Data'!$B$6:$BE$43,'RevPAR Raw Data'!R$1,FALSE)</f>
        <v>55.823130166387699</v>
      </c>
      <c r="BE36" s="47">
        <f>VLOOKUP($A36,'RevPAR Raw Data'!$B$6:$BE$43,'RevPAR Raw Data'!T$1,FALSE)</f>
        <v>-11.435926340330701</v>
      </c>
      <c r="BF36" s="48">
        <f>VLOOKUP($A36,'RevPAR Raw Data'!$B$6:$BE$43,'RevPAR Raw Data'!U$1,FALSE)</f>
        <v>-2.8843658393139502</v>
      </c>
      <c r="BG36" s="48">
        <f>VLOOKUP($A36,'RevPAR Raw Data'!$B$6:$BE$43,'RevPAR Raw Data'!V$1,FALSE)</f>
        <v>-3.9257061275563201</v>
      </c>
      <c r="BH36" s="48">
        <f>VLOOKUP($A36,'RevPAR Raw Data'!$B$6:$BE$43,'RevPAR Raw Data'!W$1,FALSE)</f>
        <v>-7.0703328086464099</v>
      </c>
      <c r="BI36" s="48">
        <f>VLOOKUP($A36,'RevPAR Raw Data'!$B$6:$BE$43,'RevPAR Raw Data'!X$1,FALSE)</f>
        <v>8.7081256321025204</v>
      </c>
      <c r="BJ36" s="49">
        <f>VLOOKUP($A36,'RevPAR Raw Data'!$B$6:$BE$43,'RevPAR Raw Data'!Y$1,FALSE)</f>
        <v>-2.9850861230222501</v>
      </c>
      <c r="BK36" s="48">
        <f>VLOOKUP($A36,'RevPAR Raw Data'!$B$6:$BE$43,'RevPAR Raw Data'!AA$1,FALSE)</f>
        <v>32.368007511582398</v>
      </c>
      <c r="BL36" s="48">
        <f>VLOOKUP($A36,'RevPAR Raw Data'!$B$6:$BE$43,'RevPAR Raw Data'!AB$1,FALSE)</f>
        <v>29.3645142890404</v>
      </c>
      <c r="BM36" s="49">
        <f>VLOOKUP($A36,'RevPAR Raw Data'!$B$6:$BE$43,'RevPAR Raw Data'!AC$1,FALSE)</f>
        <v>30.849527711722299</v>
      </c>
      <c r="BN36" s="50">
        <f>VLOOKUP($A36,'RevPAR Raw Data'!$B$6:$BE$43,'RevPAR Raw Data'!AE$1,FALSE)</f>
        <v>8.7023067212592</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76</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S38" s="40"/>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77</v>
      </c>
      <c r="B39" s="47">
        <f>VLOOKUP($A39,'Occupancy Raw Data'!$B$8:$BE$45,'Occupancy Raw Data'!G$3,FALSE)</f>
        <v>48.383800538165403</v>
      </c>
      <c r="C39" s="48">
        <f>VLOOKUP($A39,'Occupancy Raw Data'!$B$8:$BE$45,'Occupancy Raw Data'!H$3,FALSE)</f>
        <v>63.4626519976838</v>
      </c>
      <c r="D39" s="48">
        <f>VLOOKUP($A39,'Occupancy Raw Data'!$B$8:$BE$45,'Occupancy Raw Data'!I$3,FALSE)</f>
        <v>69.419939371231905</v>
      </c>
      <c r="E39" s="48">
        <f>VLOOKUP($A39,'Occupancy Raw Data'!$B$8:$BE$45,'Occupancy Raw Data'!J$3,FALSE)</f>
        <v>68.636533941891699</v>
      </c>
      <c r="F39" s="48">
        <f>VLOOKUP($A39,'Occupancy Raw Data'!$B$8:$BE$45,'Occupancy Raw Data'!K$3,FALSE)</f>
        <v>63.002827071766703</v>
      </c>
      <c r="G39" s="49">
        <f>VLOOKUP($A39,'Occupancy Raw Data'!$B$8:$BE$45,'Occupancy Raw Data'!L$3,FALSE)</f>
        <v>62.581150584147899</v>
      </c>
      <c r="H39" s="48">
        <f>VLOOKUP($A39,'Occupancy Raw Data'!$B$8:$BE$45,'Occupancy Raw Data'!N$3,FALSE)</f>
        <v>66.640553152355295</v>
      </c>
      <c r="I39" s="48">
        <f>VLOOKUP($A39,'Occupancy Raw Data'!$B$8:$BE$45,'Occupancy Raw Data'!O$3,FALSE)</f>
        <v>71.538540141012902</v>
      </c>
      <c r="J39" s="49">
        <f>VLOOKUP($A39,'Occupancy Raw Data'!$B$8:$BE$45,'Occupancy Raw Data'!P$3,FALSE)</f>
        <v>69.089546646684099</v>
      </c>
      <c r="K39" s="50">
        <f>VLOOKUP($A39,'Occupancy Raw Data'!$B$8:$BE$45,'Occupancy Raw Data'!R$3,FALSE)</f>
        <v>64.440692316301096</v>
      </c>
      <c r="M39" s="47">
        <f>VLOOKUP($A39,'Occupancy Raw Data'!$B$8:$BE$45,'Occupancy Raw Data'!T$3,FALSE)</f>
        <v>-4.0700596415423798</v>
      </c>
      <c r="N39" s="48">
        <f>VLOOKUP($A39,'Occupancy Raw Data'!$B$8:$BE$45,'Occupancy Raw Data'!U$3,FALSE)</f>
        <v>-2.82056164670621</v>
      </c>
      <c r="O39" s="48">
        <f>VLOOKUP($A39,'Occupancy Raw Data'!$B$8:$BE$45,'Occupancy Raw Data'!V$3,FALSE)</f>
        <v>-0.85874034907255703</v>
      </c>
      <c r="P39" s="48">
        <f>VLOOKUP($A39,'Occupancy Raw Data'!$B$8:$BE$45,'Occupancy Raw Data'!W$3,FALSE)</f>
        <v>-3.2906639470594499</v>
      </c>
      <c r="Q39" s="48">
        <f>VLOOKUP($A39,'Occupancy Raw Data'!$B$8:$BE$45,'Occupancy Raw Data'!X$3,FALSE)</f>
        <v>-6.6056847530774299</v>
      </c>
      <c r="R39" s="49">
        <f>VLOOKUP($A39,'Occupancy Raw Data'!$B$8:$BE$45,'Occupancy Raw Data'!Y$3,FALSE)</f>
        <v>-3.4817589889447298</v>
      </c>
      <c r="S39" s="48">
        <f>VLOOKUP($A39,'Occupancy Raw Data'!$B$8:$BE$45,'Occupancy Raw Data'!AA$3,FALSE)</f>
        <v>-8.3410411754226104</v>
      </c>
      <c r="T39" s="48">
        <f>VLOOKUP($A39,'Occupancy Raw Data'!$B$8:$BE$45,'Occupancy Raw Data'!AB$3,FALSE)</f>
        <v>-8.9428554639923608</v>
      </c>
      <c r="U39" s="49">
        <f>VLOOKUP($A39,'Occupancy Raw Data'!$B$8:$BE$45,'Occupancy Raw Data'!AC$3,FALSE)</f>
        <v>-8.65360421292241</v>
      </c>
      <c r="V39" s="50">
        <f>VLOOKUP($A39,'Occupancy Raw Data'!$B$8:$BE$45,'Occupancy Raw Data'!AE$3,FALSE)</f>
        <v>-5.1271910800296299</v>
      </c>
      <c r="X39" s="51">
        <f>VLOOKUP($A39,'ADR Raw Data'!$B$6:$BE$43,'ADR Raw Data'!G$1,FALSE)</f>
        <v>106.91636747624</v>
      </c>
      <c r="Y39" s="52">
        <f>VLOOKUP($A39,'ADR Raw Data'!$B$6:$BE$43,'ADR Raw Data'!H$1,FALSE)</f>
        <v>114.06446811936399</v>
      </c>
      <c r="Z39" s="52">
        <f>VLOOKUP($A39,'ADR Raw Data'!$B$6:$BE$43,'ADR Raw Data'!I$1,FALSE)</f>
        <v>118.366663068544</v>
      </c>
      <c r="AA39" s="52">
        <f>VLOOKUP($A39,'ADR Raw Data'!$B$6:$BE$43,'ADR Raw Data'!J$1,FALSE)</f>
        <v>118.61388318197601</v>
      </c>
      <c r="AB39" s="52">
        <f>VLOOKUP($A39,'ADR Raw Data'!$B$6:$BE$43,'ADR Raw Data'!K$1,FALSE)</f>
        <v>115.771709466399</v>
      </c>
      <c r="AC39" s="53">
        <f>VLOOKUP($A39,'ADR Raw Data'!$B$6:$BE$43,'ADR Raw Data'!L$1,FALSE)</f>
        <v>115.255315350619</v>
      </c>
      <c r="AD39" s="52">
        <f>VLOOKUP($A39,'ADR Raw Data'!$B$6:$BE$43,'ADR Raw Data'!N$1,FALSE)</f>
        <v>137.86694505494501</v>
      </c>
      <c r="AE39" s="52">
        <f>VLOOKUP($A39,'ADR Raw Data'!$B$6:$BE$43,'ADR Raw Data'!O$1,FALSE)</f>
        <v>137.83093415226301</v>
      </c>
      <c r="AF39" s="53">
        <f>VLOOKUP($A39,'ADR Raw Data'!$B$6:$BE$43,'ADR Raw Data'!P$1,FALSE)</f>
        <v>137.848301370538</v>
      </c>
      <c r="AG39" s="54">
        <f>VLOOKUP($A39,'ADR Raw Data'!$B$6:$BE$43,'ADR Raw Data'!R$1,FALSE)</f>
        <v>122.176138227343</v>
      </c>
      <c r="AI39" s="47">
        <f>VLOOKUP($A39,'ADR Raw Data'!$B$6:$BE$43,'ADR Raw Data'!T$1,FALSE)</f>
        <v>4.4674309271222299</v>
      </c>
      <c r="AJ39" s="48">
        <f>VLOOKUP($A39,'ADR Raw Data'!$B$6:$BE$43,'ADR Raw Data'!U$1,FALSE)</f>
        <v>5.7864217493139103</v>
      </c>
      <c r="AK39" s="48">
        <f>VLOOKUP($A39,'ADR Raw Data'!$B$6:$BE$43,'ADR Raw Data'!V$1,FALSE)</f>
        <v>7.5752094930890799</v>
      </c>
      <c r="AL39" s="48">
        <f>VLOOKUP($A39,'ADR Raw Data'!$B$6:$BE$43,'ADR Raw Data'!W$1,FALSE)</f>
        <v>7.3905822474998697</v>
      </c>
      <c r="AM39" s="48">
        <f>VLOOKUP($A39,'ADR Raw Data'!$B$6:$BE$43,'ADR Raw Data'!X$1,FALSE)</f>
        <v>4.9413166421236303</v>
      </c>
      <c r="AN39" s="49">
        <f>VLOOKUP($A39,'ADR Raw Data'!$B$6:$BE$43,'ADR Raw Data'!Y$1,FALSE)</f>
        <v>6.1839451329687201</v>
      </c>
      <c r="AO39" s="48">
        <f>VLOOKUP($A39,'ADR Raw Data'!$B$6:$BE$43,'ADR Raw Data'!AA$1,FALSE)</f>
        <v>-1.0964575081741901</v>
      </c>
      <c r="AP39" s="48">
        <f>VLOOKUP($A39,'ADR Raw Data'!$B$6:$BE$43,'ADR Raw Data'!AB$1,FALSE)</f>
        <v>-4.2851542661662902</v>
      </c>
      <c r="AQ39" s="49">
        <f>VLOOKUP($A39,'ADR Raw Data'!$B$6:$BE$43,'ADR Raw Data'!AC$1,FALSE)</f>
        <v>-2.77838156518213</v>
      </c>
      <c r="AR39" s="50">
        <f>VLOOKUP($A39,'ADR Raw Data'!$B$6:$BE$43,'ADR Raw Data'!AE$1,FALSE)</f>
        <v>2.5656713250462602</v>
      </c>
      <c r="AS39" s="40"/>
      <c r="AT39" s="51">
        <f>VLOOKUP($A39,'RevPAR Raw Data'!$B$6:$BE$43,'RevPAR Raw Data'!G$1,FALSE)</f>
        <v>56.176592526993403</v>
      </c>
      <c r="AU39" s="52">
        <f>VLOOKUP($A39,'RevPAR Raw Data'!$B$6:$BE$43,'RevPAR Raw Data'!H$1,FALSE)</f>
        <v>37.168090534418702</v>
      </c>
      <c r="AV39" s="52">
        <f>VLOOKUP($A39,'RevPAR Raw Data'!$B$6:$BE$43,'RevPAR Raw Data'!I$1,FALSE)</f>
        <v>57.970688715555703</v>
      </c>
      <c r="AW39" s="52">
        <f>VLOOKUP($A39,'RevPAR Raw Data'!$B$6:$BE$43,'RevPAR Raw Data'!J$1,FALSE)</f>
        <v>67.519414148983202</v>
      </c>
      <c r="AX39" s="52">
        <f>VLOOKUP($A39,'RevPAR Raw Data'!$B$6:$BE$43,'RevPAR Raw Data'!K$1,FALSE)</f>
        <v>73.378238019006005</v>
      </c>
      <c r="AY39" s="53">
        <f>VLOOKUP($A39,'RevPAR Raw Data'!$B$6:$BE$43,'RevPAR Raw Data'!L$1,FALSE)</f>
        <v>58.442604788991403</v>
      </c>
      <c r="AZ39" s="52">
        <f>VLOOKUP($A39,'RevPAR Raw Data'!$B$6:$BE$43,'RevPAR Raw Data'!N$1,FALSE)</f>
        <v>100.155322388364</v>
      </c>
      <c r="BA39" s="52">
        <f>VLOOKUP($A39,'RevPAR Raw Data'!$B$6:$BE$43,'RevPAR Raw Data'!O$1,FALSE)</f>
        <v>102.274006267243</v>
      </c>
      <c r="BB39" s="53">
        <f>VLOOKUP($A39,'RevPAR Raw Data'!$B$6:$BE$43,'RevPAR Raw Data'!P$1,FALSE)</f>
        <v>101.214664327804</v>
      </c>
      <c r="BC39" s="54">
        <f>VLOOKUP($A39,'RevPAR Raw Data'!$B$6:$BE$43,'RevPAR Raw Data'!R$1,FALSE)</f>
        <v>70.663193228652204</v>
      </c>
      <c r="BE39" s="47">
        <f>VLOOKUP($A39,'RevPAR Raw Data'!$B$6:$BE$43,'RevPAR Raw Data'!T$1,FALSE)</f>
        <v>-6.59391009738051</v>
      </c>
      <c r="BF39" s="48">
        <f>VLOOKUP($A39,'RevPAR Raw Data'!$B$6:$BE$43,'RevPAR Raw Data'!U$1,FALSE)</f>
        <v>4.4948714609724201</v>
      </c>
      <c r="BG39" s="48">
        <f>VLOOKUP($A39,'RevPAR Raw Data'!$B$6:$BE$43,'RevPAR Raw Data'!V$1,FALSE)</f>
        <v>3.2019078994408301</v>
      </c>
      <c r="BH39" s="48">
        <f>VLOOKUP($A39,'RevPAR Raw Data'!$B$6:$BE$43,'RevPAR Raw Data'!W$1,FALSE)</f>
        <v>5.6974772911296299</v>
      </c>
      <c r="BI39" s="48">
        <f>VLOOKUP($A39,'RevPAR Raw Data'!$B$6:$BE$43,'RevPAR Raw Data'!X$1,FALSE)</f>
        <v>8.4208147357599294</v>
      </c>
      <c r="BJ39" s="49">
        <f>VLOOKUP($A39,'RevPAR Raw Data'!$B$6:$BE$43,'RevPAR Raw Data'!Y$1,FALSE)</f>
        <v>3.0942111991306298</v>
      </c>
      <c r="BK39" s="48">
        <f>VLOOKUP($A39,'RevPAR Raw Data'!$B$6:$BE$43,'RevPAR Raw Data'!AA$1,FALSE)</f>
        <v>10.2151051316979</v>
      </c>
      <c r="BL39" s="48">
        <f>VLOOKUP($A39,'RevPAR Raw Data'!$B$6:$BE$43,'RevPAR Raw Data'!AB$1,FALSE)</f>
        <v>3.6946176344466002</v>
      </c>
      <c r="BM39" s="49">
        <f>VLOOKUP($A39,'RevPAR Raw Data'!$B$6:$BE$43,'RevPAR Raw Data'!AC$1,FALSE)</f>
        <v>6.8214011663896201</v>
      </c>
      <c r="BN39" s="50">
        <f>VLOOKUP($A39,'RevPAR Raw Data'!$B$6:$BE$43,'RevPAR Raw Data'!AE$1,FALSE)</f>
        <v>4.5876443074911704</v>
      </c>
    </row>
    <row r="40" spans="1:66" x14ac:dyDescent="0.45">
      <c r="A40" s="63" t="s">
        <v>78</v>
      </c>
      <c r="B40" s="47">
        <f>VLOOKUP($A40,'Occupancy Raw Data'!$B$8:$BE$45,'Occupancy Raw Data'!G$3,FALSE)</f>
        <v>51.160631383472598</v>
      </c>
      <c r="C40" s="48">
        <f>VLOOKUP($A40,'Occupancy Raw Data'!$B$8:$BE$45,'Occupancy Raw Data'!H$3,FALSE)</f>
        <v>64.623955431754794</v>
      </c>
      <c r="D40" s="48">
        <f>VLOOKUP($A40,'Occupancy Raw Data'!$B$8:$BE$45,'Occupancy Raw Data'!I$3,FALSE)</f>
        <v>68.802228412256198</v>
      </c>
      <c r="E40" s="48">
        <f>VLOOKUP($A40,'Occupancy Raw Data'!$B$8:$BE$45,'Occupancy Raw Data'!J$3,FALSE)</f>
        <v>66.109563602599806</v>
      </c>
      <c r="F40" s="48">
        <f>VLOOKUP($A40,'Occupancy Raw Data'!$B$8:$BE$45,'Occupancy Raw Data'!K$3,FALSE)</f>
        <v>62.116991643454</v>
      </c>
      <c r="G40" s="49">
        <f>VLOOKUP($A40,'Occupancy Raw Data'!$B$8:$BE$45,'Occupancy Raw Data'!L$3,FALSE)</f>
        <v>62.562674094707504</v>
      </c>
      <c r="H40" s="48">
        <f>VLOOKUP($A40,'Occupancy Raw Data'!$B$8:$BE$45,'Occupancy Raw Data'!N$3,FALSE)</f>
        <v>76.323119777158695</v>
      </c>
      <c r="I40" s="48">
        <f>VLOOKUP($A40,'Occupancy Raw Data'!$B$8:$BE$45,'Occupancy Raw Data'!O$3,FALSE)</f>
        <v>82.265552460538501</v>
      </c>
      <c r="J40" s="49">
        <f>VLOOKUP($A40,'Occupancy Raw Data'!$B$8:$BE$45,'Occupancy Raw Data'!P$3,FALSE)</f>
        <v>79.294336118848605</v>
      </c>
      <c r="K40" s="50">
        <f>VLOOKUP($A40,'Occupancy Raw Data'!$B$8:$BE$45,'Occupancy Raw Data'!R$3,FALSE)</f>
        <v>67.343148958747804</v>
      </c>
      <c r="M40" s="47">
        <f>VLOOKUP($A40,'Occupancy Raw Data'!$B$8:$BE$45,'Occupancy Raw Data'!T$3,FALSE)</f>
        <v>5.1526717557251898</v>
      </c>
      <c r="N40" s="48">
        <f>VLOOKUP($A40,'Occupancy Raw Data'!$B$8:$BE$45,'Occupancy Raw Data'!U$3,FALSE)</f>
        <v>-2.1097046413502101</v>
      </c>
      <c r="O40" s="48">
        <f>VLOOKUP($A40,'Occupancy Raw Data'!$B$8:$BE$45,'Occupancy Raw Data'!V$3,FALSE)</f>
        <v>-3.8910505836575799</v>
      </c>
      <c r="P40" s="48">
        <f>VLOOKUP($A40,'Occupancy Raw Data'!$B$8:$BE$45,'Occupancy Raw Data'!W$3,FALSE)</f>
        <v>-5.6953642384105896</v>
      </c>
      <c r="Q40" s="48">
        <f>VLOOKUP($A40,'Occupancy Raw Data'!$B$8:$BE$45,'Occupancy Raw Data'!X$3,FALSE)</f>
        <v>-6.1711079943899003</v>
      </c>
      <c r="R40" s="49">
        <f>VLOOKUP($A40,'Occupancy Raw Data'!$B$8:$BE$45,'Occupancy Raw Data'!Y$3,FALSE)</f>
        <v>-3.0224525043177799</v>
      </c>
      <c r="S40" s="48">
        <f>VLOOKUP($A40,'Occupancy Raw Data'!$B$8:$BE$45,'Occupancy Raw Data'!AA$3,FALSE)</f>
        <v>10.1876675603217</v>
      </c>
      <c r="T40" s="48">
        <f>VLOOKUP($A40,'Occupancy Raw Data'!$B$8:$BE$45,'Occupancy Raw Data'!AB$3,FALSE)</f>
        <v>8.9790897908979002</v>
      </c>
      <c r="U40" s="49">
        <f>VLOOKUP($A40,'Occupancy Raw Data'!$B$8:$BE$45,'Occupancy Raw Data'!AC$3,FALSE)</f>
        <v>9.5574085952533601</v>
      </c>
      <c r="V40" s="50">
        <f>VLOOKUP($A40,'Occupancy Raw Data'!$B$8:$BE$45,'Occupancy Raw Data'!AE$3,FALSE)</f>
        <v>0.87423008146234804</v>
      </c>
      <c r="X40" s="51">
        <f>VLOOKUP($A40,'ADR Raw Data'!$B$6:$BE$43,'ADR Raw Data'!G$1,FALSE)</f>
        <v>115.505208711433</v>
      </c>
      <c r="Y40" s="52">
        <f>VLOOKUP($A40,'ADR Raw Data'!$B$6:$BE$43,'ADR Raw Data'!H$1,FALSE)</f>
        <v>108.222140804597</v>
      </c>
      <c r="Z40" s="52">
        <f>VLOOKUP($A40,'ADR Raw Data'!$B$6:$BE$43,'ADR Raw Data'!I$1,FALSE)</f>
        <v>108.40485829959501</v>
      </c>
      <c r="AA40" s="52">
        <f>VLOOKUP($A40,'ADR Raw Data'!$B$6:$BE$43,'ADR Raw Data'!J$1,FALSE)</f>
        <v>101.05683988764</v>
      </c>
      <c r="AB40" s="52">
        <f>VLOOKUP($A40,'ADR Raw Data'!$B$6:$BE$43,'ADR Raw Data'!K$1,FALSE)</f>
        <v>115.918475336322</v>
      </c>
      <c r="AC40" s="53">
        <f>VLOOKUP($A40,'ADR Raw Data'!$B$6:$BE$43,'ADR Raw Data'!L$1,FALSE)</f>
        <v>109.46747105966099</v>
      </c>
      <c r="AD40" s="52">
        <f>VLOOKUP($A40,'ADR Raw Data'!$B$6:$BE$43,'ADR Raw Data'!N$1,FALSE)</f>
        <v>146.45249391727401</v>
      </c>
      <c r="AE40" s="52">
        <f>VLOOKUP($A40,'ADR Raw Data'!$B$6:$BE$43,'ADR Raw Data'!O$1,FALSE)</f>
        <v>146.40424379232499</v>
      </c>
      <c r="AF40" s="53">
        <f>VLOOKUP($A40,'ADR Raw Data'!$B$6:$BE$43,'ADR Raw Data'!P$1,FALSE)</f>
        <v>146.42746487119399</v>
      </c>
      <c r="AG40" s="54">
        <f>VLOOKUP($A40,'ADR Raw Data'!$B$6:$BE$43,'ADR Raw Data'!R$1,FALSE)</f>
        <v>121.901520583021</v>
      </c>
      <c r="AI40" s="47">
        <f>VLOOKUP($A40,'ADR Raw Data'!$B$6:$BE$43,'ADR Raw Data'!T$1,FALSE)</f>
        <v>6.52956433444868</v>
      </c>
      <c r="AJ40" s="48">
        <f>VLOOKUP($A40,'ADR Raw Data'!$B$6:$BE$43,'ADR Raw Data'!U$1,FALSE)</f>
        <v>-4.2907707529647903</v>
      </c>
      <c r="AK40" s="48">
        <f>VLOOKUP($A40,'ADR Raw Data'!$B$6:$BE$43,'ADR Raw Data'!V$1,FALSE)</f>
        <v>-3.2421400594926002</v>
      </c>
      <c r="AL40" s="48">
        <f>VLOOKUP($A40,'ADR Raw Data'!$B$6:$BE$43,'ADR Raw Data'!W$1,FALSE)</f>
        <v>-3.8761107901970799</v>
      </c>
      <c r="AM40" s="48">
        <f>VLOOKUP($A40,'ADR Raw Data'!$B$6:$BE$43,'ADR Raw Data'!X$1,FALSE)</f>
        <v>5.2008408886044197</v>
      </c>
      <c r="AN40" s="49">
        <f>VLOOKUP($A40,'ADR Raw Data'!$B$6:$BE$43,'ADR Raw Data'!Y$1,FALSE)</f>
        <v>-0.32492244672230303</v>
      </c>
      <c r="AO40" s="48">
        <f>VLOOKUP($A40,'ADR Raw Data'!$B$6:$BE$43,'ADR Raw Data'!AA$1,FALSE)</f>
        <v>0.127545470663497</v>
      </c>
      <c r="AP40" s="48">
        <f>VLOOKUP($A40,'ADR Raw Data'!$B$6:$BE$43,'ADR Raw Data'!AB$1,FALSE)</f>
        <v>-5.1124335681365602</v>
      </c>
      <c r="AQ40" s="49">
        <f>VLOOKUP($A40,'ADR Raw Data'!$B$6:$BE$43,'ADR Raw Data'!AC$1,FALSE)</f>
        <v>-2.6747105830561799</v>
      </c>
      <c r="AR40" s="50">
        <f>VLOOKUP($A40,'ADR Raw Data'!$B$6:$BE$43,'ADR Raw Data'!AE$1,FALSE)</f>
        <v>-0.41445290328523099</v>
      </c>
      <c r="AS40" s="40"/>
      <c r="AT40" s="51">
        <f>VLOOKUP($A40,'RevPAR Raw Data'!$B$6:$BE$43,'RevPAR Raw Data'!G$1,FALSE)</f>
        <v>93.834373259052896</v>
      </c>
      <c r="AU40" s="52">
        <f>VLOOKUP($A40,'RevPAR Raw Data'!$B$6:$BE$43,'RevPAR Raw Data'!H$1,FALSE)</f>
        <v>44.497279480037101</v>
      </c>
      <c r="AV40" s="52">
        <f>VLOOKUP($A40,'RevPAR Raw Data'!$B$6:$BE$43,'RevPAR Raw Data'!I$1,FALSE)</f>
        <v>62.345403899721397</v>
      </c>
      <c r="AW40" s="52">
        <f>VLOOKUP($A40,'RevPAR Raw Data'!$B$6:$BE$43,'RevPAR Raw Data'!J$1,FALSE)</f>
        <v>78.585886722376898</v>
      </c>
      <c r="AX40" s="52">
        <f>VLOOKUP($A40,'RevPAR Raw Data'!$B$6:$BE$43,'RevPAR Raw Data'!K$1,FALSE)</f>
        <v>79.7929155060352</v>
      </c>
      <c r="AY40" s="53">
        <f>VLOOKUP($A40,'RevPAR Raw Data'!$B$6:$BE$43,'RevPAR Raw Data'!L$1,FALSE)</f>
        <v>71.811171773444698</v>
      </c>
      <c r="AZ40" s="52">
        <f>VLOOKUP($A40,'RevPAR Raw Data'!$B$6:$BE$43,'RevPAR Raw Data'!N$1,FALSE)</f>
        <v>99.098319405756698</v>
      </c>
      <c r="BA40" s="52">
        <f>VLOOKUP($A40,'RevPAR Raw Data'!$B$6:$BE$43,'RevPAR Raw Data'!O$1,FALSE)</f>
        <v>106.45469823584</v>
      </c>
      <c r="BB40" s="53">
        <f>VLOOKUP($A40,'RevPAR Raw Data'!$B$6:$BE$43,'RevPAR Raw Data'!P$1,FALSE)</f>
        <v>102.776508820798</v>
      </c>
      <c r="BC40" s="54">
        <f>VLOOKUP($A40,'RevPAR Raw Data'!$B$6:$BE$43,'RevPAR Raw Data'!R$1,FALSE)</f>
        <v>80.658410929831504</v>
      </c>
      <c r="BE40" s="47">
        <f>VLOOKUP($A40,'RevPAR Raw Data'!$B$6:$BE$43,'RevPAR Raw Data'!T$1,FALSE)</f>
        <v>5.9858308178296298</v>
      </c>
      <c r="BF40" s="48">
        <f>VLOOKUP($A40,'RevPAR Raw Data'!$B$6:$BE$43,'RevPAR Raw Data'!U$1,FALSE)</f>
        <v>-12.464384224962901</v>
      </c>
      <c r="BG40" s="48">
        <f>VLOOKUP($A40,'RevPAR Raw Data'!$B$6:$BE$43,'RevPAR Raw Data'!V$1,FALSE)</f>
        <v>-6.5945400943347003</v>
      </c>
      <c r="BH40" s="48">
        <f>VLOOKUP($A40,'RevPAR Raw Data'!$B$6:$BE$43,'RevPAR Raw Data'!W$1,FALSE)</f>
        <v>4.8653082262217104</v>
      </c>
      <c r="BI40" s="48">
        <f>VLOOKUP($A40,'RevPAR Raw Data'!$B$6:$BE$43,'RevPAR Raw Data'!X$1,FALSE)</f>
        <v>7.0354567140027298</v>
      </c>
      <c r="BJ40" s="49">
        <f>VLOOKUP($A40,'RevPAR Raw Data'!$B$6:$BE$43,'RevPAR Raw Data'!Y$1,FALSE)</f>
        <v>0.97093452549257597</v>
      </c>
      <c r="BK40" s="48">
        <f>VLOOKUP($A40,'RevPAR Raw Data'!$B$6:$BE$43,'RevPAR Raw Data'!AA$1,FALSE)</f>
        <v>4.0351393474190802</v>
      </c>
      <c r="BL40" s="48">
        <f>VLOOKUP($A40,'RevPAR Raw Data'!$B$6:$BE$43,'RevPAR Raw Data'!AB$1,FALSE)</f>
        <v>-4.02728648126672</v>
      </c>
      <c r="BM40" s="49">
        <f>VLOOKUP($A40,'RevPAR Raw Data'!$B$6:$BE$43,'RevPAR Raw Data'!AC$1,FALSE)</f>
        <v>-0.30240201747256601</v>
      </c>
      <c r="BN40" s="50">
        <f>VLOOKUP($A40,'RevPAR Raw Data'!$B$6:$BE$43,'RevPAR Raw Data'!AE$1,FALSE)</f>
        <v>0.50361240884685399</v>
      </c>
    </row>
    <row r="41" spans="1:66" x14ac:dyDescent="0.45">
      <c r="A41" s="63" t="s">
        <v>79</v>
      </c>
      <c r="B41" s="47">
        <f>VLOOKUP($A41,'Occupancy Raw Data'!$B$8:$BE$45,'Occupancy Raw Data'!G$3,FALSE)</f>
        <v>48.579348579348498</v>
      </c>
      <c r="C41" s="48">
        <f>VLOOKUP($A41,'Occupancy Raw Data'!$B$8:$BE$45,'Occupancy Raw Data'!H$3,FALSE)</f>
        <v>60.984060984060903</v>
      </c>
      <c r="D41" s="48">
        <f>VLOOKUP($A41,'Occupancy Raw Data'!$B$8:$BE$45,'Occupancy Raw Data'!I$3,FALSE)</f>
        <v>61.607761607761603</v>
      </c>
      <c r="E41" s="48">
        <f>VLOOKUP($A41,'Occupancy Raw Data'!$B$8:$BE$45,'Occupancy Raw Data'!J$3,FALSE)</f>
        <v>63.409563409563397</v>
      </c>
      <c r="F41" s="48">
        <f>VLOOKUP($A41,'Occupancy Raw Data'!$B$8:$BE$45,'Occupancy Raw Data'!K$3,FALSE)</f>
        <v>65.003465003464996</v>
      </c>
      <c r="G41" s="49">
        <f>VLOOKUP($A41,'Occupancy Raw Data'!$B$8:$BE$45,'Occupancy Raw Data'!L$3,FALSE)</f>
        <v>59.916839916839898</v>
      </c>
      <c r="H41" s="48">
        <f>VLOOKUP($A41,'Occupancy Raw Data'!$B$8:$BE$45,'Occupancy Raw Data'!N$3,FALSE)</f>
        <v>73.111573111573094</v>
      </c>
      <c r="I41" s="48">
        <f>VLOOKUP($A41,'Occupancy Raw Data'!$B$8:$BE$45,'Occupancy Raw Data'!O$3,FALSE)</f>
        <v>76.784476784476695</v>
      </c>
      <c r="J41" s="49">
        <f>VLOOKUP($A41,'Occupancy Raw Data'!$B$8:$BE$45,'Occupancy Raw Data'!P$3,FALSE)</f>
        <v>74.948024948024894</v>
      </c>
      <c r="K41" s="50">
        <f>VLOOKUP($A41,'Occupancy Raw Data'!$B$8:$BE$45,'Occupancy Raw Data'!R$3,FALSE)</f>
        <v>64.211464211464204</v>
      </c>
      <c r="M41" s="47">
        <f>VLOOKUP($A41,'Occupancy Raw Data'!$B$8:$BE$45,'Occupancy Raw Data'!T$3,FALSE)</f>
        <v>-5.2702702702702702</v>
      </c>
      <c r="N41" s="48">
        <f>VLOOKUP($A41,'Occupancy Raw Data'!$B$8:$BE$45,'Occupancy Raw Data'!U$3,FALSE)</f>
        <v>4.3890865954922802</v>
      </c>
      <c r="O41" s="48">
        <f>VLOOKUP($A41,'Occupancy Raw Data'!$B$8:$BE$45,'Occupancy Raw Data'!V$3,FALSE)</f>
        <v>-5.4255319148936101</v>
      </c>
      <c r="P41" s="48">
        <f>VLOOKUP($A41,'Occupancy Raw Data'!$B$8:$BE$45,'Occupancy Raw Data'!W$3,FALSE)</f>
        <v>-0.97402597402597402</v>
      </c>
      <c r="Q41" s="48">
        <f>VLOOKUP($A41,'Occupancy Raw Data'!$B$8:$BE$45,'Occupancy Raw Data'!X$3,FALSE)</f>
        <v>-2.5960539979231498</v>
      </c>
      <c r="R41" s="49">
        <f>VLOOKUP($A41,'Occupancy Raw Data'!$B$8:$BE$45,'Occupancy Raw Data'!Y$3,FALSE)</f>
        <v>-1.97278911564625</v>
      </c>
      <c r="S41" s="48">
        <f>VLOOKUP($A41,'Occupancy Raw Data'!$B$8:$BE$45,'Occupancy Raw Data'!AA$3,FALSE)</f>
        <v>-11.0455311973018</v>
      </c>
      <c r="T41" s="48">
        <f>VLOOKUP($A41,'Occupancy Raw Data'!$B$8:$BE$45,'Occupancy Raw Data'!AB$3,FALSE)</f>
        <v>-9.4771241830065307</v>
      </c>
      <c r="U41" s="49">
        <f>VLOOKUP($A41,'Occupancy Raw Data'!$B$8:$BE$45,'Occupancy Raw Data'!AC$3,FALSE)</f>
        <v>-10.2489626556016</v>
      </c>
      <c r="V41" s="50">
        <f>VLOOKUP($A41,'Occupancy Raw Data'!$B$8:$BE$45,'Occupancy Raw Data'!AE$3,FALSE)</f>
        <v>-4.8973607038123097</v>
      </c>
      <c r="X41" s="51">
        <f>VLOOKUP($A41,'ADR Raw Data'!$B$6:$BE$43,'ADR Raw Data'!G$1,FALSE)</f>
        <v>114.226262482168</v>
      </c>
      <c r="Y41" s="52">
        <f>VLOOKUP($A41,'ADR Raw Data'!$B$6:$BE$43,'ADR Raw Data'!H$1,FALSE)</f>
        <v>114.029102272727</v>
      </c>
      <c r="Z41" s="52">
        <f>VLOOKUP($A41,'ADR Raw Data'!$B$6:$BE$43,'ADR Raw Data'!I$1,FALSE)</f>
        <v>112.15803149606199</v>
      </c>
      <c r="AA41" s="52">
        <f>VLOOKUP($A41,'ADR Raw Data'!$B$6:$BE$43,'ADR Raw Data'!J$1,FALSE)</f>
        <v>112.924601092896</v>
      </c>
      <c r="AB41" s="52">
        <f>VLOOKUP($A41,'ADR Raw Data'!$B$6:$BE$43,'ADR Raw Data'!K$1,FALSE)</f>
        <v>115.21259061833599</v>
      </c>
      <c r="AC41" s="53">
        <f>VLOOKUP($A41,'ADR Raw Data'!$B$6:$BE$43,'ADR Raw Data'!L$1,FALSE)</f>
        <v>113.699312977099</v>
      </c>
      <c r="AD41" s="52">
        <f>VLOOKUP($A41,'ADR Raw Data'!$B$6:$BE$43,'ADR Raw Data'!N$1,FALSE)</f>
        <v>159.34641706161099</v>
      </c>
      <c r="AE41" s="52">
        <f>VLOOKUP($A41,'ADR Raw Data'!$B$6:$BE$43,'ADR Raw Data'!O$1,FALSE)</f>
        <v>164.802247292418</v>
      </c>
      <c r="AF41" s="53">
        <f>VLOOKUP($A41,'ADR Raw Data'!$B$6:$BE$43,'ADR Raw Data'!P$1,FALSE)</f>
        <v>162.14117429496</v>
      </c>
      <c r="AG41" s="54">
        <f>VLOOKUP($A41,'ADR Raw Data'!$B$6:$BE$43,'ADR Raw Data'!R$1,FALSE)</f>
        <v>129.85406876349001</v>
      </c>
      <c r="AI41" s="47">
        <f>VLOOKUP($A41,'ADR Raw Data'!$B$6:$BE$43,'ADR Raw Data'!T$1,FALSE)</f>
        <v>-7.0028810543566502</v>
      </c>
      <c r="AJ41" s="48">
        <f>VLOOKUP($A41,'ADR Raw Data'!$B$6:$BE$43,'ADR Raw Data'!U$1,FALSE)</f>
        <v>-4.76930196054803</v>
      </c>
      <c r="AK41" s="48">
        <f>VLOOKUP($A41,'ADR Raw Data'!$B$6:$BE$43,'ADR Raw Data'!V$1,FALSE)</f>
        <v>-5.9324829818258698</v>
      </c>
      <c r="AL41" s="48">
        <f>VLOOKUP($A41,'ADR Raw Data'!$B$6:$BE$43,'ADR Raw Data'!W$1,FALSE)</f>
        <v>-4.0551724592856697</v>
      </c>
      <c r="AM41" s="48">
        <f>VLOOKUP($A41,'ADR Raw Data'!$B$6:$BE$43,'ADR Raw Data'!X$1,FALSE)</f>
        <v>-5.5210463223425297</v>
      </c>
      <c r="AN41" s="49">
        <f>VLOOKUP($A41,'ADR Raw Data'!$B$6:$BE$43,'ADR Raw Data'!Y$1,FALSE)</f>
        <v>-5.4108057561811203</v>
      </c>
      <c r="AO41" s="48">
        <f>VLOOKUP($A41,'ADR Raw Data'!$B$6:$BE$43,'ADR Raw Data'!AA$1,FALSE)</f>
        <v>-0.49747844343515801</v>
      </c>
      <c r="AP41" s="48">
        <f>VLOOKUP($A41,'ADR Raw Data'!$B$6:$BE$43,'ADR Raw Data'!AB$1,FALSE)</f>
        <v>-0.28456623720315299</v>
      </c>
      <c r="AQ41" s="49">
        <f>VLOOKUP($A41,'ADR Raw Data'!$B$6:$BE$43,'ADR Raw Data'!AC$1,FALSE)</f>
        <v>-0.37302472202435699</v>
      </c>
      <c r="AR41" s="50">
        <f>VLOOKUP($A41,'ADR Raw Data'!$B$6:$BE$43,'ADR Raw Data'!AE$1,FALSE)</f>
        <v>-3.9807268399897202</v>
      </c>
      <c r="AS41" s="40"/>
      <c r="AT41" s="51">
        <f>VLOOKUP($A41,'RevPAR Raw Data'!$B$6:$BE$43,'RevPAR Raw Data'!G$1,FALSE)</f>
        <v>111.42241164241101</v>
      </c>
      <c r="AU41" s="52">
        <f>VLOOKUP($A41,'RevPAR Raw Data'!$B$6:$BE$43,'RevPAR Raw Data'!H$1,FALSE)</f>
        <v>43.503631323631303</v>
      </c>
      <c r="AV41" s="52">
        <f>VLOOKUP($A41,'RevPAR Raw Data'!$B$6:$BE$43,'RevPAR Raw Data'!I$1,FALSE)</f>
        <v>63.510249480249399</v>
      </c>
      <c r="AW41" s="52">
        <f>VLOOKUP($A41,'RevPAR Raw Data'!$B$6:$BE$43,'RevPAR Raw Data'!J$1,FALSE)</f>
        <v>74.252979902979902</v>
      </c>
      <c r="AX41" s="52">
        <f>VLOOKUP($A41,'RevPAR Raw Data'!$B$6:$BE$43,'RevPAR Raw Data'!K$1,FALSE)</f>
        <v>78.289431739431706</v>
      </c>
      <c r="AY41" s="53">
        <f>VLOOKUP($A41,'RevPAR Raw Data'!$B$6:$BE$43,'RevPAR Raw Data'!L$1,FALSE)</f>
        <v>74.195740817740798</v>
      </c>
      <c r="AZ41" s="52">
        <f>VLOOKUP($A41,'RevPAR Raw Data'!$B$6:$BE$43,'RevPAR Raw Data'!N$1,FALSE)</f>
        <v>120.250159390159</v>
      </c>
      <c r="BA41" s="52">
        <f>VLOOKUP($A41,'RevPAR Raw Data'!$B$6:$BE$43,'RevPAR Raw Data'!O$1,FALSE)</f>
        <v>118.12746361746299</v>
      </c>
      <c r="BB41" s="53">
        <f>VLOOKUP($A41,'RevPAR Raw Data'!$B$6:$BE$43,'RevPAR Raw Data'!P$1,FALSE)</f>
        <v>119.188811503811</v>
      </c>
      <c r="BC41" s="54">
        <f>VLOOKUP($A41,'RevPAR Raw Data'!$B$6:$BE$43,'RevPAR Raw Data'!R$1,FALSE)</f>
        <v>87.050903870903795</v>
      </c>
      <c r="BE41" s="47">
        <f>VLOOKUP($A41,'RevPAR Raw Data'!$B$6:$BE$43,'RevPAR Raw Data'!T$1,FALSE)</f>
        <v>-8.1816991394011893</v>
      </c>
      <c r="BF41" s="48">
        <f>VLOOKUP($A41,'RevPAR Raw Data'!$B$6:$BE$43,'RevPAR Raw Data'!U$1,FALSE)</f>
        <v>-5.7605838136196699</v>
      </c>
      <c r="BG41" s="48">
        <f>VLOOKUP($A41,'RevPAR Raw Data'!$B$6:$BE$43,'RevPAR Raw Data'!V$1,FALSE)</f>
        <v>-3.2590752717910401</v>
      </c>
      <c r="BH41" s="48">
        <f>VLOOKUP($A41,'RevPAR Raw Data'!$B$6:$BE$43,'RevPAR Raw Data'!W$1,FALSE)</f>
        <v>14.640871564236701</v>
      </c>
      <c r="BI41" s="48">
        <f>VLOOKUP($A41,'RevPAR Raw Data'!$B$6:$BE$43,'RevPAR Raw Data'!X$1,FALSE)</f>
        <v>1.18474979912473</v>
      </c>
      <c r="BJ41" s="49">
        <f>VLOOKUP($A41,'RevPAR Raw Data'!$B$6:$BE$43,'RevPAR Raw Data'!Y$1,FALSE)</f>
        <v>-1.15314380491053</v>
      </c>
      <c r="BK41" s="48">
        <f>VLOOKUP($A41,'RevPAR Raw Data'!$B$6:$BE$43,'RevPAR Raw Data'!AA$1,FALSE)</f>
        <v>-2.9739230471026099</v>
      </c>
      <c r="BL41" s="48">
        <f>VLOOKUP($A41,'RevPAR Raw Data'!$B$6:$BE$43,'RevPAR Raw Data'!AB$1,FALSE)</f>
        <v>-10.600072439680501</v>
      </c>
      <c r="BM41" s="49">
        <f>VLOOKUP($A41,'RevPAR Raw Data'!$B$6:$BE$43,'RevPAR Raw Data'!AC$1,FALSE)</f>
        <v>-6.90906956378352</v>
      </c>
      <c r="BN41" s="50">
        <f>VLOOKUP($A41,'RevPAR Raw Data'!$B$6:$BE$43,'RevPAR Raw Data'!AE$1,FALSE)</f>
        <v>-3.4875966361658302</v>
      </c>
    </row>
    <row r="42" spans="1:66" x14ac:dyDescent="0.45">
      <c r="A42" s="63" t="s">
        <v>80</v>
      </c>
      <c r="B42" s="47">
        <f>VLOOKUP($A42,'Occupancy Raw Data'!$B$8:$BE$45,'Occupancy Raw Data'!G$3,FALSE)</f>
        <v>53.008993621734099</v>
      </c>
      <c r="C42" s="48">
        <f>VLOOKUP($A42,'Occupancy Raw Data'!$B$8:$BE$45,'Occupancy Raw Data'!H$3,FALSE)</f>
        <v>64.049531637799802</v>
      </c>
      <c r="D42" s="48">
        <f>VLOOKUP($A42,'Occupancy Raw Data'!$B$8:$BE$45,'Occupancy Raw Data'!I$3,FALSE)</f>
        <v>67.190627418537005</v>
      </c>
      <c r="E42" s="48">
        <f>VLOOKUP($A42,'Occupancy Raw Data'!$B$8:$BE$45,'Occupancy Raw Data'!J$3,FALSE)</f>
        <v>69.333617997918296</v>
      </c>
      <c r="F42" s="48">
        <f>VLOOKUP($A42,'Occupancy Raw Data'!$B$8:$BE$45,'Occupancy Raw Data'!K$3,FALSE)</f>
        <v>64.001494489071504</v>
      </c>
      <c r="G42" s="49">
        <f>VLOOKUP($A42,'Occupancy Raw Data'!$B$8:$BE$45,'Occupancy Raw Data'!L$3,FALSE)</f>
        <v>63.516853033012097</v>
      </c>
      <c r="H42" s="48">
        <f>VLOOKUP($A42,'Occupancy Raw Data'!$B$8:$BE$45,'Occupancy Raw Data'!N$3,FALSE)</f>
        <v>75.757252275092696</v>
      </c>
      <c r="I42" s="48">
        <f>VLOOKUP($A42,'Occupancy Raw Data'!$B$8:$BE$45,'Occupancy Raw Data'!O$3,FALSE)</f>
        <v>79.530837180753096</v>
      </c>
      <c r="J42" s="49">
        <f>VLOOKUP($A42,'Occupancy Raw Data'!$B$8:$BE$45,'Occupancy Raw Data'!P$3,FALSE)</f>
        <v>77.644044727922903</v>
      </c>
      <c r="K42" s="50">
        <f>VLOOKUP($A42,'Occupancy Raw Data'!$B$8:$BE$45,'Occupancy Raw Data'!R$3,FALSE)</f>
        <v>67.553193517272405</v>
      </c>
      <c r="M42" s="47">
        <f>VLOOKUP($A42,'Occupancy Raw Data'!$B$8:$BE$45,'Occupancy Raw Data'!T$3,FALSE)</f>
        <v>-0.619729778398452</v>
      </c>
      <c r="N42" s="48">
        <f>VLOOKUP($A42,'Occupancy Raw Data'!$B$8:$BE$45,'Occupancy Raw Data'!U$3,FALSE)</f>
        <v>-1.3357832966819201</v>
      </c>
      <c r="O42" s="48">
        <f>VLOOKUP($A42,'Occupancy Raw Data'!$B$8:$BE$45,'Occupancy Raw Data'!V$3,FALSE)</f>
        <v>-2.20868169768984</v>
      </c>
      <c r="P42" s="48">
        <f>VLOOKUP($A42,'Occupancy Raw Data'!$B$8:$BE$45,'Occupancy Raw Data'!W$3,FALSE)</f>
        <v>1.16153833930866</v>
      </c>
      <c r="Q42" s="48">
        <f>VLOOKUP($A42,'Occupancy Raw Data'!$B$8:$BE$45,'Occupancy Raw Data'!X$3,FALSE)</f>
        <v>-3.9350041696630802</v>
      </c>
      <c r="R42" s="49">
        <f>VLOOKUP($A42,'Occupancy Raw Data'!$B$8:$BE$45,'Occupancy Raw Data'!Y$3,FALSE)</f>
        <v>-1.40963418658909</v>
      </c>
      <c r="S42" s="48">
        <f>VLOOKUP($A42,'Occupancy Raw Data'!$B$8:$BE$45,'Occupancy Raw Data'!AA$3,FALSE)</f>
        <v>-4.1243210198294804</v>
      </c>
      <c r="T42" s="48">
        <f>VLOOKUP($A42,'Occupancy Raw Data'!$B$8:$BE$45,'Occupancy Raw Data'!AB$3,FALSE)</f>
        <v>-5.5207611902015801</v>
      </c>
      <c r="U42" s="49">
        <f>VLOOKUP($A42,'Occupancy Raw Data'!$B$8:$BE$45,'Occupancy Raw Data'!AC$3,FALSE)</f>
        <v>-4.8446264248358197</v>
      </c>
      <c r="V42" s="50">
        <f>VLOOKUP($A42,'Occupancy Raw Data'!$B$8:$BE$45,'Occupancy Raw Data'!AE$3,FALSE)</f>
        <v>-2.5646901693937898</v>
      </c>
      <c r="X42" s="51">
        <f>VLOOKUP($A42,'ADR Raw Data'!$B$6:$BE$43,'ADR Raw Data'!G$1,FALSE)</f>
        <v>107.96945476514099</v>
      </c>
      <c r="Y42" s="52">
        <f>VLOOKUP($A42,'ADR Raw Data'!$B$6:$BE$43,'ADR Raw Data'!H$1,FALSE)</f>
        <v>114.1141425</v>
      </c>
      <c r="Z42" s="52">
        <f>VLOOKUP($A42,'ADR Raw Data'!$B$6:$BE$43,'ADR Raw Data'!I$1,FALSE)</f>
        <v>115.68632045120501</v>
      </c>
      <c r="AA42" s="52">
        <f>VLOOKUP($A42,'ADR Raw Data'!$B$6:$BE$43,'ADR Raw Data'!J$1,FALSE)</f>
        <v>115.581287143956</v>
      </c>
      <c r="AB42" s="52">
        <f>VLOOKUP($A42,'ADR Raw Data'!$B$6:$BE$43,'ADR Raw Data'!K$1,FALSE)</f>
        <v>110.66846092903</v>
      </c>
      <c r="AC42" s="53">
        <f>VLOOKUP($A42,'ADR Raw Data'!$B$6:$BE$43,'ADR Raw Data'!L$1,FALSE)</f>
        <v>113.047041730391</v>
      </c>
      <c r="AD42" s="52">
        <f>VLOOKUP($A42,'ADR Raw Data'!$B$6:$BE$43,'ADR Raw Data'!N$1,FALSE)</f>
        <v>142.00033219431401</v>
      </c>
      <c r="AE42" s="52">
        <f>VLOOKUP($A42,'ADR Raw Data'!$B$6:$BE$43,'ADR Raw Data'!O$1,FALSE)</f>
        <v>148.857676923593</v>
      </c>
      <c r="AF42" s="53">
        <f>VLOOKUP($A42,'ADR Raw Data'!$B$6:$BE$43,'ADR Raw Data'!P$1,FALSE)</f>
        <v>145.512323159414</v>
      </c>
      <c r="AG42" s="54">
        <f>VLOOKUP($A42,'ADR Raw Data'!$B$6:$BE$43,'ADR Raw Data'!R$1,FALSE)</f>
        <v>123.708421016987</v>
      </c>
      <c r="AI42" s="47">
        <f>VLOOKUP($A42,'ADR Raw Data'!$B$6:$BE$43,'ADR Raw Data'!T$1,FALSE)</f>
        <v>0.93627090925786105</v>
      </c>
      <c r="AJ42" s="48">
        <f>VLOOKUP($A42,'ADR Raw Data'!$B$6:$BE$43,'ADR Raw Data'!U$1,FALSE)</f>
        <v>1.73610041124814</v>
      </c>
      <c r="AK42" s="48">
        <f>VLOOKUP($A42,'ADR Raw Data'!$B$6:$BE$43,'ADR Raw Data'!V$1,FALSE)</f>
        <v>1.11966793426494</v>
      </c>
      <c r="AL42" s="48">
        <f>VLOOKUP($A42,'ADR Raw Data'!$B$6:$BE$43,'ADR Raw Data'!W$1,FALSE)</f>
        <v>1.5682636905249601</v>
      </c>
      <c r="AM42" s="48">
        <f>VLOOKUP($A42,'ADR Raw Data'!$B$6:$BE$43,'ADR Raw Data'!X$1,FALSE)</f>
        <v>-1.6874635329833501</v>
      </c>
      <c r="AN42" s="49">
        <f>VLOOKUP($A42,'ADR Raw Data'!$B$6:$BE$43,'ADR Raw Data'!Y$1,FALSE)</f>
        <v>0.74310687889874405</v>
      </c>
      <c r="AO42" s="48">
        <f>VLOOKUP($A42,'ADR Raw Data'!$B$6:$BE$43,'ADR Raw Data'!AA$1,FALSE)</f>
        <v>-6.9748843041438399E-2</v>
      </c>
      <c r="AP42" s="48">
        <f>VLOOKUP($A42,'ADR Raw Data'!$B$6:$BE$43,'ADR Raw Data'!AB$1,FALSE)</f>
        <v>-0.50588878051486796</v>
      </c>
      <c r="AQ42" s="49">
        <f>VLOOKUP($A42,'ADR Raw Data'!$B$6:$BE$43,'ADR Raw Data'!AC$1,FALSE)</f>
        <v>-0.31754173670712199</v>
      </c>
      <c r="AR42" s="50">
        <f>VLOOKUP($A42,'ADR Raw Data'!$B$6:$BE$43,'ADR Raw Data'!AE$1,FALSE)</f>
        <v>0.115039903024911</v>
      </c>
      <c r="AS42" s="40"/>
      <c r="AT42" s="51">
        <f>VLOOKUP($A42,'RevPAR Raw Data'!$B$6:$BE$43,'RevPAR Raw Data'!G$1,FALSE)</f>
        <v>112.666565572894</v>
      </c>
      <c r="AU42" s="52">
        <f>VLOOKUP($A42,'RevPAR Raw Data'!$B$6:$BE$43,'RevPAR Raw Data'!H$1,FALSE)</f>
        <v>43.174975149636502</v>
      </c>
      <c r="AV42" s="52">
        <f>VLOOKUP($A42,'RevPAR Raw Data'!$B$6:$BE$43,'RevPAR Raw Data'!I$1,FALSE)</f>
        <v>53.386110250106803</v>
      </c>
      <c r="AW42" s="52">
        <f>VLOOKUP($A42,'RevPAR Raw Data'!$B$6:$BE$43,'RevPAR Raw Data'!J$1,FALSE)</f>
        <v>59.663139429243202</v>
      </c>
      <c r="AX42" s="52">
        <f>VLOOKUP($A42,'RevPAR Raw Data'!$B$6:$BE$43,'RevPAR Raw Data'!K$1,FALSE)</f>
        <v>64.324755504489005</v>
      </c>
      <c r="AY42" s="53">
        <f>VLOOKUP($A42,'RevPAR Raw Data'!$B$6:$BE$43,'RevPAR Raw Data'!L$1,FALSE)</f>
        <v>66.643109181273999</v>
      </c>
      <c r="AZ42" s="52">
        <f>VLOOKUP($A42,'RevPAR Raw Data'!$B$6:$BE$43,'RevPAR Raw Data'!N$1,FALSE)</f>
        <v>94.028034416417199</v>
      </c>
      <c r="BA42" s="52">
        <f>VLOOKUP($A42,'RevPAR Raw Data'!$B$6:$BE$43,'RevPAR Raw Data'!O$1,FALSE)</f>
        <v>107.96192416631</v>
      </c>
      <c r="BB42" s="53">
        <f>VLOOKUP($A42,'RevPAR Raw Data'!$B$6:$BE$43,'RevPAR Raw Data'!P$1,FALSE)</f>
        <v>100.99497929136299</v>
      </c>
      <c r="BC42" s="54">
        <f>VLOOKUP($A42,'RevPAR Raw Data'!$B$6:$BE$43,'RevPAR Raw Data'!R$1,FALSE)</f>
        <v>76.457929212728203</v>
      </c>
      <c r="BE42" s="47">
        <f>VLOOKUP($A42,'RevPAR Raw Data'!$B$6:$BE$43,'RevPAR Raw Data'!T$1,FALSE)</f>
        <v>-4.1259487976865703</v>
      </c>
      <c r="BF42" s="48">
        <f>VLOOKUP($A42,'RevPAR Raw Data'!$B$6:$BE$43,'RevPAR Raw Data'!U$1,FALSE)</f>
        <v>-3.3586193423326001</v>
      </c>
      <c r="BG42" s="48">
        <f>VLOOKUP($A42,'RevPAR Raw Data'!$B$6:$BE$43,'RevPAR Raw Data'!V$1,FALSE)</f>
        <v>-5.0648652854384002</v>
      </c>
      <c r="BH42" s="48">
        <f>VLOOKUP($A42,'RevPAR Raw Data'!$B$6:$BE$43,'RevPAR Raw Data'!W$1,FALSE)</f>
        <v>-2.76106011559677</v>
      </c>
      <c r="BI42" s="48">
        <f>VLOOKUP($A42,'RevPAR Raw Data'!$B$6:$BE$43,'RevPAR Raw Data'!X$1,FALSE)</f>
        <v>-1.32359928816368</v>
      </c>
      <c r="BJ42" s="49">
        <f>VLOOKUP($A42,'RevPAR Raw Data'!$B$6:$BE$43,'RevPAR Raw Data'!Y$1,FALSE)</f>
        <v>-3.4073186563029298</v>
      </c>
      <c r="BK42" s="48">
        <f>VLOOKUP($A42,'RevPAR Raw Data'!$B$6:$BE$43,'RevPAR Raw Data'!AA$1,FALSE)</f>
        <v>-6.1154737138795703</v>
      </c>
      <c r="BL42" s="48">
        <f>VLOOKUP($A42,'RevPAR Raw Data'!$B$6:$BE$43,'RevPAR Raw Data'!AB$1,FALSE)</f>
        <v>-3.13864470294972</v>
      </c>
      <c r="BM42" s="49">
        <f>VLOOKUP($A42,'RevPAR Raw Data'!$B$6:$BE$43,'RevPAR Raw Data'!AC$1,FALSE)</f>
        <v>-4.5475267448216297</v>
      </c>
      <c r="BN42" s="50">
        <f>VLOOKUP($A42,'RevPAR Raw Data'!$B$6:$BE$43,'RevPAR Raw Data'!AE$1,FALSE)</f>
        <v>-3.84082640307907</v>
      </c>
    </row>
    <row r="43" spans="1:66" x14ac:dyDescent="0.45">
      <c r="A43" s="66" t="s">
        <v>81</v>
      </c>
      <c r="B43" s="47">
        <f>VLOOKUP($A43,'Occupancy Raw Data'!$B$8:$BE$45,'Occupancy Raw Data'!G$3,FALSE)</f>
        <v>63.115898663474901</v>
      </c>
      <c r="C43" s="48">
        <f>VLOOKUP($A43,'Occupancy Raw Data'!$B$8:$BE$45,'Occupancy Raw Data'!H$3,FALSE)</f>
        <v>80.357071613804095</v>
      </c>
      <c r="D43" s="48">
        <f>VLOOKUP($A43,'Occupancy Raw Data'!$B$8:$BE$45,'Occupancy Raw Data'!I$3,FALSE)</f>
        <v>87.656094155196399</v>
      </c>
      <c r="E43" s="48">
        <f>VLOOKUP($A43,'Occupancy Raw Data'!$B$8:$BE$45,'Occupancy Raw Data'!J$3,FALSE)</f>
        <v>83.570716138041007</v>
      </c>
      <c r="F43" s="48">
        <f>VLOOKUP($A43,'Occupancy Raw Data'!$B$8:$BE$45,'Occupancy Raw Data'!K$3,FALSE)</f>
        <v>68.617594254937103</v>
      </c>
      <c r="G43" s="49">
        <f>VLOOKUP($A43,'Occupancy Raw Data'!$B$8:$BE$45,'Occupancy Raw Data'!L$3,FALSE)</f>
        <v>76.6634749650907</v>
      </c>
      <c r="H43" s="48">
        <f>VLOOKUP($A43,'Occupancy Raw Data'!$B$8:$BE$45,'Occupancy Raw Data'!N$3,FALSE)</f>
        <v>65.619389587073599</v>
      </c>
      <c r="I43" s="48">
        <f>VLOOKUP($A43,'Occupancy Raw Data'!$B$8:$BE$45,'Occupancy Raw Data'!O$3,FALSE)</f>
        <v>67.430680231398298</v>
      </c>
      <c r="J43" s="49">
        <f>VLOOKUP($A43,'Occupancy Raw Data'!$B$8:$BE$45,'Occupancy Raw Data'!P$3,FALSE)</f>
        <v>66.525034909235899</v>
      </c>
      <c r="K43" s="50">
        <f>VLOOKUP($A43,'Occupancy Raw Data'!$B$8:$BE$45,'Occupancy Raw Data'!R$3,FALSE)</f>
        <v>73.766777806275101</v>
      </c>
      <c r="M43" s="47">
        <f>VLOOKUP($A43,'Occupancy Raw Data'!$B$8:$BE$45,'Occupancy Raw Data'!T$3,FALSE)</f>
        <v>14.4339972812468</v>
      </c>
      <c r="N43" s="48">
        <f>VLOOKUP($A43,'Occupancy Raw Data'!$B$8:$BE$45,'Occupancy Raw Data'!U$3,FALSE)</f>
        <v>8.4956417926743608</v>
      </c>
      <c r="O43" s="48">
        <f>VLOOKUP($A43,'Occupancy Raw Data'!$B$8:$BE$45,'Occupancy Raw Data'!V$3,FALSE)</f>
        <v>8.2141337442661104</v>
      </c>
      <c r="P43" s="48">
        <f>VLOOKUP($A43,'Occupancy Raw Data'!$B$8:$BE$45,'Occupancy Raw Data'!W$3,FALSE)</f>
        <v>6.5502207573725597</v>
      </c>
      <c r="Q43" s="48">
        <f>VLOOKUP($A43,'Occupancy Raw Data'!$B$8:$BE$45,'Occupancy Raw Data'!X$3,FALSE)</f>
        <v>-2.4631740606952</v>
      </c>
      <c r="R43" s="49">
        <f>VLOOKUP($A43,'Occupancy Raw Data'!$B$8:$BE$45,'Occupancy Raw Data'!Y$3,FALSE)</f>
        <v>6.7719452692013196</v>
      </c>
      <c r="S43" s="48">
        <f>VLOOKUP($A43,'Occupancy Raw Data'!$B$8:$BE$45,'Occupancy Raw Data'!AA$3,FALSE)</f>
        <v>-9.8729601798406907</v>
      </c>
      <c r="T43" s="48">
        <f>VLOOKUP($A43,'Occupancy Raw Data'!$B$8:$BE$45,'Occupancy Raw Data'!AB$3,FALSE)</f>
        <v>-11.434976831593</v>
      </c>
      <c r="U43" s="49">
        <f>VLOOKUP($A43,'Occupancy Raw Data'!$B$8:$BE$45,'Occupancy Raw Data'!AC$3,FALSE)</f>
        <v>-10.671425861254001</v>
      </c>
      <c r="V43" s="50">
        <f>VLOOKUP($A43,'Occupancy Raw Data'!$B$8:$BE$45,'Occupancy Raw Data'!AE$3,FALSE)</f>
        <v>1.6570833090945001</v>
      </c>
      <c r="X43" s="51">
        <f>VLOOKUP($A43,'ADR Raw Data'!$B$6:$BE$43,'ADR Raw Data'!G$1,FALSE)</f>
        <v>154.44704298356501</v>
      </c>
      <c r="Y43" s="52">
        <f>VLOOKUP($A43,'ADR Raw Data'!$B$6:$BE$43,'ADR Raw Data'!H$1,FALSE)</f>
        <v>179.01769778814801</v>
      </c>
      <c r="Z43" s="52">
        <f>VLOOKUP($A43,'ADR Raw Data'!$B$6:$BE$43,'ADR Raw Data'!I$1,FALSE)</f>
        <v>188.11016385235001</v>
      </c>
      <c r="AA43" s="52">
        <f>VLOOKUP($A43,'ADR Raw Data'!$B$6:$BE$43,'ADR Raw Data'!J$1,FALSE)</f>
        <v>182.73540554733299</v>
      </c>
      <c r="AB43" s="52">
        <f>VLOOKUP($A43,'ADR Raw Data'!$B$6:$BE$43,'ADR Raw Data'!K$1,FALSE)</f>
        <v>154.767811209954</v>
      </c>
      <c r="AC43" s="53">
        <f>VLOOKUP($A43,'ADR Raw Data'!$B$6:$BE$43,'ADR Raw Data'!L$1,FALSE)</f>
        <v>173.520774314753</v>
      </c>
      <c r="AD43" s="52">
        <f>VLOOKUP($A43,'ADR Raw Data'!$B$6:$BE$43,'ADR Raw Data'!N$1,FALSE)</f>
        <v>134.34315063079401</v>
      </c>
      <c r="AE43" s="52">
        <f>VLOOKUP($A43,'ADR Raw Data'!$B$6:$BE$43,'ADR Raw Data'!O$1,FALSE)</f>
        <v>132.37232553323599</v>
      </c>
      <c r="AF43" s="53">
        <f>VLOOKUP($A43,'ADR Raw Data'!$B$6:$BE$43,'ADR Raw Data'!P$1,FALSE)</f>
        <v>133.344323068157</v>
      </c>
      <c r="AG43" s="54">
        <f>VLOOKUP($A43,'ADR Raw Data'!$B$6:$BE$43,'ADR Raw Data'!R$1,FALSE)</f>
        <v>163.168689382086</v>
      </c>
      <c r="AI43" s="47">
        <f>VLOOKUP($A43,'ADR Raw Data'!$B$6:$BE$43,'ADR Raw Data'!T$1,FALSE)</f>
        <v>16.675283288981401</v>
      </c>
      <c r="AJ43" s="48">
        <f>VLOOKUP($A43,'ADR Raw Data'!$B$6:$BE$43,'ADR Raw Data'!U$1,FALSE)</f>
        <v>14.716332623690199</v>
      </c>
      <c r="AK43" s="48">
        <f>VLOOKUP($A43,'ADR Raw Data'!$B$6:$BE$43,'ADR Raw Data'!V$1,FALSE)</f>
        <v>14.456389870838199</v>
      </c>
      <c r="AL43" s="48">
        <f>VLOOKUP($A43,'ADR Raw Data'!$B$6:$BE$43,'ADR Raw Data'!W$1,FALSE)</f>
        <v>14.5321266279011</v>
      </c>
      <c r="AM43" s="48">
        <f>VLOOKUP($A43,'ADR Raw Data'!$B$6:$BE$43,'ADR Raw Data'!X$1,FALSE)</f>
        <v>6.8833036608458897</v>
      </c>
      <c r="AN43" s="49">
        <f>VLOOKUP($A43,'ADR Raw Data'!$B$6:$BE$43,'ADR Raw Data'!Y$1,FALSE)</f>
        <v>13.526454101763701</v>
      </c>
      <c r="AO43" s="48">
        <f>VLOOKUP($A43,'ADR Raw Data'!$B$6:$BE$43,'ADR Raw Data'!AA$1,FALSE)</f>
        <v>2.9098145928006498</v>
      </c>
      <c r="AP43" s="48">
        <f>VLOOKUP($A43,'ADR Raw Data'!$B$6:$BE$43,'ADR Raw Data'!AB$1,FALSE)</f>
        <v>0.80458972750984303</v>
      </c>
      <c r="AQ43" s="49">
        <f>VLOOKUP($A43,'ADR Raw Data'!$B$6:$BE$43,'ADR Raw Data'!AC$1,FALSE)</f>
        <v>1.83715198766023</v>
      </c>
      <c r="AR43" s="50">
        <f>VLOOKUP($A43,'ADR Raw Data'!$B$6:$BE$43,'ADR Raw Data'!AE$1,FALSE)</f>
        <v>11.437049097945</v>
      </c>
      <c r="AS43" s="40"/>
      <c r="AT43" s="51">
        <f>VLOOKUP($A43,'RevPAR Raw Data'!$B$6:$BE$43,'RevPAR Raw Data'!G$1,FALSE)</f>
        <v>63.2528170194091</v>
      </c>
      <c r="AU43" s="52">
        <f>VLOOKUP($A43,'RevPAR Raw Data'!$B$6:$BE$43,'RevPAR Raw Data'!H$1,FALSE)</f>
        <v>44.591428457441502</v>
      </c>
      <c r="AV43" s="52">
        <f>VLOOKUP($A43,'RevPAR Raw Data'!$B$6:$BE$43,'RevPAR Raw Data'!I$1,FALSE)</f>
        <v>74.803551096128103</v>
      </c>
      <c r="AW43" s="52">
        <f>VLOOKUP($A43,'RevPAR Raw Data'!$B$6:$BE$43,'RevPAR Raw Data'!J$1,FALSE)</f>
        <v>84.776202948275497</v>
      </c>
      <c r="AX43" s="52">
        <f>VLOOKUP($A43,'RevPAR Raw Data'!$B$6:$BE$43,'RevPAR Raw Data'!K$1,FALSE)</f>
        <v>80.071847758871698</v>
      </c>
      <c r="AY43" s="53">
        <f>VLOOKUP($A43,'RevPAR Raw Data'!$B$6:$BE$43,'RevPAR Raw Data'!L$1,FALSE)</f>
        <v>69.4991694560252</v>
      </c>
      <c r="AZ43" s="52">
        <f>VLOOKUP($A43,'RevPAR Raw Data'!$B$6:$BE$43,'RevPAR Raw Data'!N$1,FALSE)</f>
        <v>84.780450020945096</v>
      </c>
      <c r="BA43" s="52">
        <f>VLOOKUP($A43,'RevPAR Raw Data'!$B$6:$BE$43,'RevPAR Raw Data'!O$1,FALSE)</f>
        <v>97.995149707765606</v>
      </c>
      <c r="BB43" s="53">
        <f>VLOOKUP($A43,'RevPAR Raw Data'!$B$6:$BE$43,'RevPAR Raw Data'!P$1,FALSE)</f>
        <v>91.387799864355301</v>
      </c>
      <c r="BC43" s="54">
        <f>VLOOKUP($A43,'RevPAR Raw Data'!$B$6:$BE$43,'RevPAR Raw Data'!R$1,FALSE)</f>
        <v>75.753063858405199</v>
      </c>
      <c r="BE43" s="47">
        <f>VLOOKUP($A43,'RevPAR Raw Data'!$B$6:$BE$43,'RevPAR Raw Data'!T$1,FALSE)</f>
        <v>0.783776801287702</v>
      </c>
      <c r="BF43" s="48">
        <f>VLOOKUP($A43,'RevPAR Raw Data'!$B$6:$BE$43,'RevPAR Raw Data'!U$1,FALSE)</f>
        <v>1.1622534899205199</v>
      </c>
      <c r="BG43" s="48">
        <f>VLOOKUP($A43,'RevPAR Raw Data'!$B$6:$BE$43,'RevPAR Raw Data'!V$1,FALSE)</f>
        <v>3.67601148590931</v>
      </c>
      <c r="BH43" s="48">
        <f>VLOOKUP($A43,'RevPAR Raw Data'!$B$6:$BE$43,'RevPAR Raw Data'!W$1,FALSE)</f>
        <v>2.2128558638067499</v>
      </c>
      <c r="BI43" s="48">
        <f>VLOOKUP($A43,'RevPAR Raw Data'!$B$6:$BE$43,'RevPAR Raw Data'!X$1,FALSE)</f>
        <v>3.5383553898131401</v>
      </c>
      <c r="BJ43" s="49">
        <f>VLOOKUP($A43,'RevPAR Raw Data'!$B$6:$BE$43,'RevPAR Raw Data'!Y$1,FALSE)</f>
        <v>2.4253037823554502</v>
      </c>
      <c r="BK43" s="48">
        <f>VLOOKUP($A43,'RevPAR Raw Data'!$B$6:$BE$43,'RevPAR Raw Data'!AA$1,FALSE)</f>
        <v>12.0060174770614</v>
      </c>
      <c r="BL43" s="48">
        <f>VLOOKUP($A43,'RevPAR Raw Data'!$B$6:$BE$43,'RevPAR Raw Data'!AB$1,FALSE)</f>
        <v>18.208153681023401</v>
      </c>
      <c r="BM43" s="49">
        <f>VLOOKUP($A43,'RevPAR Raw Data'!$B$6:$BE$43,'RevPAR Raw Data'!AC$1,FALSE)</f>
        <v>15.2480227103384</v>
      </c>
      <c r="BN43" s="50">
        <f>VLOOKUP($A43,'RevPAR Raw Data'!$B$6:$BE$43,'RevPAR Raw Data'!AE$1,FALSE)</f>
        <v>6.5099729671987996</v>
      </c>
    </row>
    <row r="44" spans="1:66" x14ac:dyDescent="0.45">
      <c r="A44" s="63" t="s">
        <v>82</v>
      </c>
      <c r="B44" s="47">
        <f>VLOOKUP($A44,'Occupancy Raw Data'!$B$8:$BE$45,'Occupancy Raw Data'!G$3,FALSE)</f>
        <v>43.569553805774198</v>
      </c>
      <c r="C44" s="48">
        <f>VLOOKUP($A44,'Occupancy Raw Data'!$B$8:$BE$45,'Occupancy Raw Data'!H$3,FALSE)</f>
        <v>54.276405104534298</v>
      </c>
      <c r="D44" s="48">
        <f>VLOOKUP($A44,'Occupancy Raw Data'!$B$8:$BE$45,'Occupancy Raw Data'!I$3,FALSE)</f>
        <v>56.774368721151198</v>
      </c>
      <c r="E44" s="48">
        <f>VLOOKUP($A44,'Occupancy Raw Data'!$B$8:$BE$45,'Occupancy Raw Data'!J$3,FALSE)</f>
        <v>55.842157661326802</v>
      </c>
      <c r="F44" s="48">
        <f>VLOOKUP($A44,'Occupancy Raw Data'!$B$8:$BE$45,'Occupancy Raw Data'!K$3,FALSE)</f>
        <v>60.9647931939542</v>
      </c>
      <c r="G44" s="49">
        <f>VLOOKUP($A44,'Occupancy Raw Data'!$B$8:$BE$45,'Occupancy Raw Data'!L$3,FALSE)</f>
        <v>54.285455697348098</v>
      </c>
      <c r="H44" s="48">
        <f>VLOOKUP($A44,'Occupancy Raw Data'!$B$8:$BE$45,'Occupancy Raw Data'!N$3,FALSE)</f>
        <v>67.761788397139995</v>
      </c>
      <c r="I44" s="48">
        <f>VLOOKUP($A44,'Occupancy Raw Data'!$B$8:$BE$45,'Occupancy Raw Data'!O$3,FALSE)</f>
        <v>71.7168974567834</v>
      </c>
      <c r="J44" s="49">
        <f>VLOOKUP($A44,'Occupancy Raw Data'!$B$8:$BE$45,'Occupancy Raw Data'!P$3,FALSE)</f>
        <v>69.739342926961697</v>
      </c>
      <c r="K44" s="50">
        <f>VLOOKUP($A44,'Occupancy Raw Data'!$B$8:$BE$45,'Occupancy Raw Data'!R$3,FALSE)</f>
        <v>58.700852048666299</v>
      </c>
      <c r="M44" s="47">
        <f>VLOOKUP($A44,'Occupancy Raw Data'!$B$8:$BE$45,'Occupancy Raw Data'!T$3,FALSE)</f>
        <v>0.59467785185743904</v>
      </c>
      <c r="N44" s="48">
        <f>VLOOKUP($A44,'Occupancy Raw Data'!$B$8:$BE$45,'Occupancy Raw Data'!U$3,FALSE)</f>
        <v>1.56329171206283</v>
      </c>
      <c r="O44" s="48">
        <f>VLOOKUP($A44,'Occupancy Raw Data'!$B$8:$BE$45,'Occupancy Raw Data'!V$3,FALSE)</f>
        <v>-0.70083199062884505</v>
      </c>
      <c r="P44" s="48">
        <f>VLOOKUP($A44,'Occupancy Raw Data'!$B$8:$BE$45,'Occupancy Raw Data'!W$3,FALSE)</f>
        <v>-8.6031883685960402</v>
      </c>
      <c r="Q44" s="48">
        <f>VLOOKUP($A44,'Occupancy Raw Data'!$B$8:$BE$45,'Occupancy Raw Data'!X$3,FALSE)</f>
        <v>-6.61554819820803</v>
      </c>
      <c r="R44" s="49">
        <f>VLOOKUP($A44,'Occupancy Raw Data'!$B$8:$BE$45,'Occupancy Raw Data'!Y$3,FALSE)</f>
        <v>-3.1689865312280001</v>
      </c>
      <c r="S44" s="48">
        <f>VLOOKUP($A44,'Occupancy Raw Data'!$B$8:$BE$45,'Occupancy Raw Data'!AA$3,FALSE)</f>
        <v>-12.571285004178799</v>
      </c>
      <c r="T44" s="48">
        <f>VLOOKUP($A44,'Occupancy Raw Data'!$B$8:$BE$45,'Occupancy Raw Data'!AB$3,FALSE)</f>
        <v>-9.4184048640512898</v>
      </c>
      <c r="U44" s="49">
        <f>VLOOKUP($A44,'Occupancy Raw Data'!$B$8:$BE$45,'Occupancy Raw Data'!AC$3,FALSE)</f>
        <v>-10.9780559517328</v>
      </c>
      <c r="V44" s="50">
        <f>VLOOKUP($A44,'Occupancy Raw Data'!$B$8:$BE$45,'Occupancy Raw Data'!AE$3,FALSE)</f>
        <v>-5.9688656805105298</v>
      </c>
      <c r="X44" s="51">
        <f>VLOOKUP($A44,'ADR Raw Data'!$B$6:$BE$43,'ADR Raw Data'!G$1,FALSE)</f>
        <v>96.658161611965099</v>
      </c>
      <c r="Y44" s="52">
        <f>VLOOKUP($A44,'ADR Raw Data'!$B$6:$BE$43,'ADR Raw Data'!H$1,FALSE)</f>
        <v>99.0626496581624</v>
      </c>
      <c r="Z44" s="52">
        <f>VLOOKUP($A44,'ADR Raw Data'!$B$6:$BE$43,'ADR Raw Data'!I$1,FALSE)</f>
        <v>99.676969552048405</v>
      </c>
      <c r="AA44" s="52">
        <f>VLOOKUP($A44,'ADR Raw Data'!$B$6:$BE$43,'ADR Raw Data'!J$1,FALSE)</f>
        <v>99.705160453808702</v>
      </c>
      <c r="AB44" s="52">
        <f>VLOOKUP($A44,'ADR Raw Data'!$B$6:$BE$43,'ADR Raw Data'!K$1,FALSE)</f>
        <v>106.450858076009</v>
      </c>
      <c r="AC44" s="53">
        <f>VLOOKUP($A44,'ADR Raw Data'!$B$6:$BE$43,'ADR Raw Data'!L$1,FALSE)</f>
        <v>100.596817272424</v>
      </c>
      <c r="AD44" s="52">
        <f>VLOOKUP($A44,'ADR Raw Data'!$B$6:$BE$43,'ADR Raw Data'!N$1,FALSE)</f>
        <v>129.27331107252499</v>
      </c>
      <c r="AE44" s="52">
        <f>VLOOKUP($A44,'ADR Raw Data'!$B$6:$BE$43,'ADR Raw Data'!O$1,FALSE)</f>
        <v>131.03903584048399</v>
      </c>
      <c r="AF44" s="53">
        <f>VLOOKUP($A44,'ADR Raw Data'!$B$6:$BE$43,'ADR Raw Data'!P$1,FALSE)</f>
        <v>130.18120822788899</v>
      </c>
      <c r="AG44" s="54">
        <f>VLOOKUP($A44,'ADR Raw Data'!$B$6:$BE$43,'ADR Raw Data'!R$1,FALSE)</f>
        <v>110.63899803968999</v>
      </c>
      <c r="AI44" s="47">
        <f>VLOOKUP($A44,'ADR Raw Data'!$B$6:$BE$43,'ADR Raw Data'!T$1,FALSE)</f>
        <v>3.0996641678150101</v>
      </c>
      <c r="AJ44" s="48">
        <f>VLOOKUP($A44,'ADR Raw Data'!$B$6:$BE$43,'ADR Raw Data'!U$1,FALSE)</f>
        <v>5.6793373086832499</v>
      </c>
      <c r="AK44" s="48">
        <f>VLOOKUP($A44,'ADR Raw Data'!$B$6:$BE$43,'ADR Raw Data'!V$1,FALSE)</f>
        <v>4.9554034585631799</v>
      </c>
      <c r="AL44" s="48">
        <f>VLOOKUP($A44,'ADR Raw Data'!$B$6:$BE$43,'ADR Raw Data'!W$1,FALSE)</f>
        <v>4.6873251468562298</v>
      </c>
      <c r="AM44" s="48">
        <f>VLOOKUP($A44,'ADR Raw Data'!$B$6:$BE$43,'ADR Raw Data'!X$1,FALSE)</f>
        <v>5.3442212525068404</v>
      </c>
      <c r="AN44" s="49">
        <f>VLOOKUP($A44,'ADR Raw Data'!$B$6:$BE$43,'ADR Raw Data'!Y$1,FALSE)</f>
        <v>4.76383891143883</v>
      </c>
      <c r="AO44" s="48">
        <f>VLOOKUP($A44,'ADR Raw Data'!$B$6:$BE$43,'ADR Raw Data'!AA$1,FALSE)</f>
        <v>1.4312025929212899</v>
      </c>
      <c r="AP44" s="48">
        <f>VLOOKUP($A44,'ADR Raw Data'!$B$6:$BE$43,'ADR Raw Data'!AB$1,FALSE)</f>
        <v>1.2863718155702399</v>
      </c>
      <c r="AQ44" s="49">
        <f>VLOOKUP($A44,'ADR Raw Data'!$B$6:$BE$43,'ADR Raw Data'!AC$1,FALSE)</f>
        <v>1.36964576683332</v>
      </c>
      <c r="AR44" s="50">
        <f>VLOOKUP($A44,'ADR Raw Data'!$B$6:$BE$43,'ADR Raw Data'!AE$1,FALSE)</f>
        <v>2.7869432862922801</v>
      </c>
      <c r="AS44" s="40"/>
      <c r="AT44" s="51">
        <f>VLOOKUP($A44,'RevPAR Raw Data'!$B$6:$BE$43,'RevPAR Raw Data'!G$1,FALSE)</f>
        <v>61.498437867680302</v>
      </c>
      <c r="AU44" s="52">
        <f>VLOOKUP($A44,'RevPAR Raw Data'!$B$6:$BE$43,'RevPAR Raw Data'!H$1,FALSE)</f>
        <v>31.3272097022354</v>
      </c>
      <c r="AV44" s="52">
        <f>VLOOKUP($A44,'RevPAR Raw Data'!$B$6:$BE$43,'RevPAR Raw Data'!I$1,FALSE)</f>
        <v>48.441780251606403</v>
      </c>
      <c r="AW44" s="52">
        <f>VLOOKUP($A44,'RevPAR Raw Data'!$B$6:$BE$43,'RevPAR Raw Data'!J$1,FALSE)</f>
        <v>54.406195130781001</v>
      </c>
      <c r="AX44" s="52">
        <f>VLOOKUP($A44,'RevPAR Raw Data'!$B$6:$BE$43,'RevPAR Raw Data'!K$1,FALSE)</f>
        <v>59.807234138836002</v>
      </c>
      <c r="AY44" s="53">
        <f>VLOOKUP($A44,'RevPAR Raw Data'!$B$6:$BE$43,'RevPAR Raw Data'!L$1,FALSE)</f>
        <v>51.096171418227797</v>
      </c>
      <c r="AZ44" s="52">
        <f>VLOOKUP($A44,'RevPAR Raw Data'!$B$6:$BE$43,'RevPAR Raw Data'!N$1,FALSE)</f>
        <v>87.165081907864902</v>
      </c>
      <c r="BA44" s="52">
        <f>VLOOKUP($A44,'RevPAR Raw Data'!$B$6:$BE$43,'RevPAR Raw Data'!O$1,FALSE)</f>
        <v>88.040929495881898</v>
      </c>
      <c r="BB44" s="53">
        <f>VLOOKUP($A44,'RevPAR Raw Data'!$B$6:$BE$43,'RevPAR Raw Data'!P$1,FALSE)</f>
        <v>87.6030057018734</v>
      </c>
      <c r="BC44" s="54">
        <f>VLOOKUP($A44,'RevPAR Raw Data'!$B$6:$BE$43,'RevPAR Raw Data'!R$1,FALSE)</f>
        <v>61.526695499269401</v>
      </c>
      <c r="BE44" s="47">
        <f>VLOOKUP($A44,'RevPAR Raw Data'!$B$6:$BE$43,'RevPAR Raw Data'!T$1,FALSE)</f>
        <v>6.7822711552457497E-3</v>
      </c>
      <c r="BF44" s="48">
        <f>VLOOKUP($A44,'RevPAR Raw Data'!$B$6:$BE$43,'RevPAR Raw Data'!U$1,FALSE)</f>
        <v>-6.1279447368209201</v>
      </c>
      <c r="BG44" s="48">
        <f>VLOOKUP($A44,'RevPAR Raw Data'!$B$6:$BE$43,'RevPAR Raw Data'!V$1,FALSE)</f>
        <v>7.2686114301385301</v>
      </c>
      <c r="BH44" s="48">
        <f>VLOOKUP($A44,'RevPAR Raw Data'!$B$6:$BE$43,'RevPAR Raw Data'!W$1,FALSE)</f>
        <v>5.0644210203446898</v>
      </c>
      <c r="BI44" s="48">
        <f>VLOOKUP($A44,'RevPAR Raw Data'!$B$6:$BE$43,'RevPAR Raw Data'!X$1,FALSE)</f>
        <v>6.9379525260711699</v>
      </c>
      <c r="BJ44" s="49">
        <f>VLOOKUP($A44,'RevPAR Raw Data'!$B$6:$BE$43,'RevPAR Raw Data'!Y$1,FALSE)</f>
        <v>3.12603387376635</v>
      </c>
      <c r="BK44" s="48">
        <f>VLOOKUP($A44,'RevPAR Raw Data'!$B$6:$BE$43,'RevPAR Raw Data'!AA$1,FALSE)</f>
        <v>-1.45630609533195</v>
      </c>
      <c r="BL44" s="48">
        <f>VLOOKUP($A44,'RevPAR Raw Data'!$B$6:$BE$43,'RevPAR Raw Data'!AB$1,FALSE)</f>
        <v>-10.1982622980578</v>
      </c>
      <c r="BM44" s="49">
        <f>VLOOKUP($A44,'RevPAR Raw Data'!$B$6:$BE$43,'RevPAR Raw Data'!AC$1,FALSE)</f>
        <v>-6.0519591023887402</v>
      </c>
      <c r="BN44" s="50">
        <f>VLOOKUP($A44,'RevPAR Raw Data'!$B$6:$BE$43,'RevPAR Raw Data'!AE$1,FALSE)</f>
        <v>-0.81572617373251499</v>
      </c>
    </row>
    <row r="45" spans="1:66" x14ac:dyDescent="0.45">
      <c r="A45" s="63" t="s">
        <v>83</v>
      </c>
      <c r="B45" s="47">
        <f>VLOOKUP($A45,'Occupancy Raw Data'!$B$8:$BE$45,'Occupancy Raw Data'!G$3,FALSE)</f>
        <v>55.037593984962399</v>
      </c>
      <c r="C45" s="48">
        <f>VLOOKUP($A45,'Occupancy Raw Data'!$B$8:$BE$45,'Occupancy Raw Data'!H$3,FALSE)</f>
        <v>60.451127819548802</v>
      </c>
      <c r="D45" s="48">
        <f>VLOOKUP($A45,'Occupancy Raw Data'!$B$8:$BE$45,'Occupancy Raw Data'!I$3,FALSE)</f>
        <v>65.313283208019996</v>
      </c>
      <c r="E45" s="48">
        <f>VLOOKUP($A45,'Occupancy Raw Data'!$B$8:$BE$45,'Occupancy Raw Data'!J$3,FALSE)</f>
        <v>63.483709273182903</v>
      </c>
      <c r="F45" s="48">
        <f>VLOOKUP($A45,'Occupancy Raw Data'!$B$8:$BE$45,'Occupancy Raw Data'!K$3,FALSE)</f>
        <v>61.704260651628999</v>
      </c>
      <c r="G45" s="49">
        <f>VLOOKUP($A45,'Occupancy Raw Data'!$B$8:$BE$45,'Occupancy Raw Data'!L$3,FALSE)</f>
        <v>61.197994987468597</v>
      </c>
      <c r="H45" s="48">
        <f>VLOOKUP($A45,'Occupancy Raw Data'!$B$8:$BE$45,'Occupancy Raw Data'!N$3,FALSE)</f>
        <v>62.807017543859601</v>
      </c>
      <c r="I45" s="48">
        <f>VLOOKUP($A45,'Occupancy Raw Data'!$B$8:$BE$45,'Occupancy Raw Data'!O$3,FALSE)</f>
        <v>68.596491228070093</v>
      </c>
      <c r="J45" s="49">
        <f>VLOOKUP($A45,'Occupancy Raw Data'!$B$8:$BE$45,'Occupancy Raw Data'!P$3,FALSE)</f>
        <v>65.701754385964904</v>
      </c>
      <c r="K45" s="50">
        <f>VLOOKUP($A45,'Occupancy Raw Data'!$B$8:$BE$45,'Occupancy Raw Data'!R$3,FALSE)</f>
        <v>62.484783387039002</v>
      </c>
      <c r="M45" s="47">
        <f>VLOOKUP($A45,'Occupancy Raw Data'!$B$8:$BE$45,'Occupancy Raw Data'!T$3,FALSE)</f>
        <v>-6.5929391748192199</v>
      </c>
      <c r="N45" s="48">
        <f>VLOOKUP($A45,'Occupancy Raw Data'!$B$8:$BE$45,'Occupancy Raw Data'!U$3,FALSE)</f>
        <v>2.5510204081632599</v>
      </c>
      <c r="O45" s="48">
        <f>VLOOKUP($A45,'Occupancy Raw Data'!$B$8:$BE$45,'Occupancy Raw Data'!V$3,FALSE)</f>
        <v>5.3780832996360601</v>
      </c>
      <c r="P45" s="48">
        <f>VLOOKUP($A45,'Occupancy Raw Data'!$B$8:$BE$45,'Occupancy Raw Data'!W$3,FALSE)</f>
        <v>-1.2090483619344701</v>
      </c>
      <c r="Q45" s="48">
        <f>VLOOKUP($A45,'Occupancy Raw Data'!$B$8:$BE$45,'Occupancy Raw Data'!X$3,FALSE)</f>
        <v>-1.0847730012053001</v>
      </c>
      <c r="R45" s="49">
        <f>VLOOKUP($A45,'Occupancy Raw Data'!$B$8:$BE$45,'Occupancy Raw Data'!Y$3,FALSE)</f>
        <v>-0.163545670128383</v>
      </c>
      <c r="S45" s="48">
        <f>VLOOKUP($A45,'Occupancy Raw Data'!$B$8:$BE$45,'Occupancy Raw Data'!AA$3,FALSE)</f>
        <v>-9.0381125226860206</v>
      </c>
      <c r="T45" s="48">
        <f>VLOOKUP($A45,'Occupancy Raw Data'!$B$8:$BE$45,'Occupancy Raw Data'!AB$3,FALSE)</f>
        <v>-3.6267605633802802</v>
      </c>
      <c r="U45" s="49">
        <f>VLOOKUP($A45,'Occupancy Raw Data'!$B$8:$BE$45,'Occupancy Raw Data'!AC$3,FALSE)</f>
        <v>-6.2913315460232297</v>
      </c>
      <c r="V45" s="50">
        <f>VLOOKUP($A45,'Occupancy Raw Data'!$B$8:$BE$45,'Occupancy Raw Data'!AE$3,FALSE)</f>
        <v>-2.0870736086175898</v>
      </c>
      <c r="X45" s="51">
        <f>VLOOKUP($A45,'ADR Raw Data'!$B$6:$BE$43,'ADR Raw Data'!G$1,FALSE)</f>
        <v>141.533428961748</v>
      </c>
      <c r="Y45" s="52">
        <f>VLOOKUP($A45,'ADR Raw Data'!$B$6:$BE$43,'ADR Raw Data'!H$1,FALSE)</f>
        <v>102.86251243781</v>
      </c>
      <c r="Z45" s="52">
        <f>VLOOKUP($A45,'ADR Raw Data'!$B$6:$BE$43,'ADR Raw Data'!I$1,FALSE)</f>
        <v>101.70825786646201</v>
      </c>
      <c r="AA45" s="52">
        <f>VLOOKUP($A45,'ADR Raw Data'!$B$6:$BE$43,'ADR Raw Data'!J$1,FALSE)</f>
        <v>100.10750493485899</v>
      </c>
      <c r="AB45" s="52">
        <f>VLOOKUP($A45,'ADR Raw Data'!$B$6:$BE$43,'ADR Raw Data'!K$1,FALSE)</f>
        <v>96.947749796913001</v>
      </c>
      <c r="AC45" s="53">
        <f>VLOOKUP($A45,'ADR Raw Data'!$B$6:$BE$43,'ADR Raw Data'!L$1,FALSE)</f>
        <v>107.80745187975999</v>
      </c>
      <c r="AD45" s="52">
        <f>VLOOKUP($A45,'ADR Raw Data'!$B$6:$BE$43,'ADR Raw Data'!N$1,FALSE)</f>
        <v>103.820885873902</v>
      </c>
      <c r="AE45" s="52">
        <f>VLOOKUP($A45,'ADR Raw Data'!$B$6:$BE$43,'ADR Raw Data'!O$1,FALSE)</f>
        <v>107.105535257581</v>
      </c>
      <c r="AF45" s="53">
        <f>VLOOKUP($A45,'ADR Raw Data'!$B$6:$BE$43,'ADR Raw Data'!P$1,FALSE)</f>
        <v>105.535569330535</v>
      </c>
      <c r="AG45" s="54">
        <f>VLOOKUP($A45,'ADR Raw Data'!$B$6:$BE$43,'ADR Raw Data'!R$1,FALSE)</f>
        <v>107.12492379096901</v>
      </c>
      <c r="AI45" s="47">
        <f>VLOOKUP($A45,'ADR Raw Data'!$B$6:$BE$43,'ADR Raw Data'!T$1,FALSE)</f>
        <v>16.925689084285999</v>
      </c>
      <c r="AJ45" s="48">
        <f>VLOOKUP($A45,'ADR Raw Data'!$B$6:$BE$43,'ADR Raw Data'!U$1,FALSE)</f>
        <v>10.6174999499253</v>
      </c>
      <c r="AK45" s="48">
        <f>VLOOKUP($A45,'ADR Raw Data'!$B$6:$BE$43,'ADR Raw Data'!V$1,FALSE)</f>
        <v>10.2708978726063</v>
      </c>
      <c r="AL45" s="48">
        <f>VLOOKUP($A45,'ADR Raw Data'!$B$6:$BE$43,'ADR Raw Data'!W$1,FALSE)</f>
        <v>9.3501143760694898</v>
      </c>
      <c r="AM45" s="48">
        <f>VLOOKUP($A45,'ADR Raw Data'!$B$6:$BE$43,'ADR Raw Data'!X$1,FALSE)</f>
        <v>7.6173939535715096</v>
      </c>
      <c r="AN45" s="49">
        <f>VLOOKUP($A45,'ADR Raw Data'!$B$6:$BE$43,'ADR Raw Data'!Y$1,FALSE)</f>
        <v>10.756603435235499</v>
      </c>
      <c r="AO45" s="48">
        <f>VLOOKUP($A45,'ADR Raw Data'!$B$6:$BE$43,'ADR Raw Data'!AA$1,FALSE)</f>
        <v>-0.56884963633241503</v>
      </c>
      <c r="AP45" s="48">
        <f>VLOOKUP($A45,'ADR Raw Data'!$B$6:$BE$43,'ADR Raw Data'!AB$1,FALSE)</f>
        <v>-0.24841174470900099</v>
      </c>
      <c r="AQ45" s="49">
        <f>VLOOKUP($A45,'ADR Raw Data'!$B$6:$BE$43,'ADR Raw Data'!AC$1,FALSE)</f>
        <v>-0.35919998796681701</v>
      </c>
      <c r="AR45" s="50">
        <f>VLOOKUP($A45,'ADR Raw Data'!$B$6:$BE$43,'ADR Raw Data'!AE$1,FALSE)</f>
        <v>7.0926241652408599</v>
      </c>
      <c r="AS45" s="40"/>
      <c r="AT45" s="51">
        <f>VLOOKUP($A45,'RevPAR Raw Data'!$B$6:$BE$43,'RevPAR Raw Data'!G$1,FALSE)</f>
        <v>44.618187969924797</v>
      </c>
      <c r="AU45" s="52">
        <f>VLOOKUP($A45,'RevPAR Raw Data'!$B$6:$BE$43,'RevPAR Raw Data'!H$1,FALSE)</f>
        <v>35.508157894736797</v>
      </c>
      <c r="AV45" s="52">
        <f>VLOOKUP($A45,'RevPAR Raw Data'!$B$6:$BE$43,'RevPAR Raw Data'!I$1,FALSE)</f>
        <v>59.911794486215499</v>
      </c>
      <c r="AW45" s="52">
        <f>VLOOKUP($A45,'RevPAR Raw Data'!$B$6:$BE$43,'RevPAR Raw Data'!J$1,FALSE)</f>
        <v>91.363010025062593</v>
      </c>
      <c r="AX45" s="52">
        <f>VLOOKUP($A45,'RevPAR Raw Data'!$B$6:$BE$43,'RevPAR Raw Data'!K$1,FALSE)</f>
        <v>112.791333333333</v>
      </c>
      <c r="AY45" s="53">
        <f>VLOOKUP($A45,'RevPAR Raw Data'!$B$6:$BE$43,'RevPAR Raw Data'!L$1,FALSE)</f>
        <v>68.838496741854598</v>
      </c>
      <c r="AZ45" s="52">
        <f>VLOOKUP($A45,'RevPAR Raw Data'!$B$6:$BE$43,'RevPAR Raw Data'!N$1,FALSE)</f>
        <v>129.63868922305701</v>
      </c>
      <c r="BA45" s="52">
        <f>VLOOKUP($A45,'RevPAR Raw Data'!$B$6:$BE$43,'RevPAR Raw Data'!O$1,FALSE)</f>
        <v>129.69349624060101</v>
      </c>
      <c r="BB45" s="53">
        <f>VLOOKUP($A45,'RevPAR Raw Data'!$B$6:$BE$43,'RevPAR Raw Data'!P$1,FALSE)</f>
        <v>129.666092731829</v>
      </c>
      <c r="BC45" s="54">
        <f>VLOOKUP($A45,'RevPAR Raw Data'!$B$6:$BE$43,'RevPAR Raw Data'!R$1,FALSE)</f>
        <v>86.217809881847401</v>
      </c>
      <c r="BE45" s="47">
        <f>VLOOKUP($A45,'RevPAR Raw Data'!$B$6:$BE$43,'RevPAR Raw Data'!T$1,FALSE)</f>
        <v>7.0275268583969002</v>
      </c>
      <c r="BF45" s="48">
        <f>VLOOKUP($A45,'RevPAR Raw Data'!$B$6:$BE$43,'RevPAR Raw Data'!U$1,FALSE)</f>
        <v>6.8690258517686997</v>
      </c>
      <c r="BG45" s="48">
        <f>VLOOKUP($A45,'RevPAR Raw Data'!$B$6:$BE$43,'RevPAR Raw Data'!V$1,FALSE)</f>
        <v>8.5075906907039602</v>
      </c>
      <c r="BH45" s="48">
        <f>VLOOKUP($A45,'RevPAR Raw Data'!$B$6:$BE$43,'RevPAR Raw Data'!W$1,FALSE)</f>
        <v>17.907979106513999</v>
      </c>
      <c r="BI45" s="48">
        <f>VLOOKUP($A45,'RevPAR Raw Data'!$B$6:$BE$43,'RevPAR Raw Data'!X$1,FALSE)</f>
        <v>16.185007122323199</v>
      </c>
      <c r="BJ45" s="49">
        <f>VLOOKUP($A45,'RevPAR Raw Data'!$B$6:$BE$43,'RevPAR Raw Data'!Y$1,FALSE)</f>
        <v>12.963125797441799</v>
      </c>
      <c r="BK45" s="48">
        <f>VLOOKUP($A45,'RevPAR Raw Data'!$B$6:$BE$43,'RevPAR Raw Data'!AA$1,FALSE)</f>
        <v>21.523938865320499</v>
      </c>
      <c r="BL45" s="48">
        <f>VLOOKUP($A45,'RevPAR Raw Data'!$B$6:$BE$43,'RevPAR Raw Data'!AB$1,FALSE)</f>
        <v>21.293478989783701</v>
      </c>
      <c r="BM45" s="49">
        <f>VLOOKUP($A45,'RevPAR Raw Data'!$B$6:$BE$43,'RevPAR Raw Data'!AC$1,FALSE)</f>
        <v>21.408575209374799</v>
      </c>
      <c r="BN45" s="50">
        <f>VLOOKUP($A45,'RevPAR Raw Data'!$B$6:$BE$43,'RevPAR Raw Data'!AE$1,FALSE)</f>
        <v>16.443699136285101</v>
      </c>
    </row>
    <row r="46" spans="1:66" x14ac:dyDescent="0.45">
      <c r="A46" s="66" t="s">
        <v>84</v>
      </c>
      <c r="B46" s="47">
        <f>VLOOKUP($A46,'Occupancy Raw Data'!$B$8:$BE$45,'Occupancy Raw Data'!G$3,FALSE)</f>
        <v>43.847531337938001</v>
      </c>
      <c r="C46" s="48">
        <f>VLOOKUP($A46,'Occupancy Raw Data'!$B$8:$BE$45,'Occupancy Raw Data'!H$3,FALSE)</f>
        <v>58.019953952417403</v>
      </c>
      <c r="D46" s="48">
        <f>VLOOKUP($A46,'Occupancy Raw Data'!$B$8:$BE$45,'Occupancy Raw Data'!I$3,FALSE)</f>
        <v>61.985162445638203</v>
      </c>
      <c r="E46" s="48">
        <f>VLOOKUP($A46,'Occupancy Raw Data'!$B$8:$BE$45,'Occupancy Raw Data'!J$3,FALSE)</f>
        <v>65.157329240214807</v>
      </c>
      <c r="F46" s="48">
        <f>VLOOKUP($A46,'Occupancy Raw Data'!$B$8:$BE$45,'Occupancy Raw Data'!K$3,FALSE)</f>
        <v>65.758506011767693</v>
      </c>
      <c r="G46" s="49">
        <f>VLOOKUP($A46,'Occupancy Raw Data'!$B$8:$BE$45,'Occupancy Raw Data'!L$3,FALSE)</f>
        <v>58.953696597595197</v>
      </c>
      <c r="H46" s="48">
        <f>VLOOKUP($A46,'Occupancy Raw Data'!$B$8:$BE$45,'Occupancy Raw Data'!N$3,FALSE)</f>
        <v>79.240214888718299</v>
      </c>
      <c r="I46" s="48">
        <f>VLOOKUP($A46,'Occupancy Raw Data'!$B$8:$BE$45,'Occupancy Raw Data'!O$3,FALSE)</f>
        <v>84.151957022256298</v>
      </c>
      <c r="J46" s="49">
        <f>VLOOKUP($A46,'Occupancy Raw Data'!$B$8:$BE$45,'Occupancy Raw Data'!P$3,FALSE)</f>
        <v>81.696085955487305</v>
      </c>
      <c r="K46" s="50">
        <f>VLOOKUP($A46,'Occupancy Raw Data'!$B$8:$BE$45,'Occupancy Raw Data'!R$3,FALSE)</f>
        <v>65.451522128421502</v>
      </c>
      <c r="M46" s="47">
        <f>VLOOKUP($A46,'Occupancy Raw Data'!$B$8:$BE$45,'Occupancy Raw Data'!T$3,FALSE)</f>
        <v>5.44253103125341E-2</v>
      </c>
      <c r="N46" s="48">
        <f>VLOOKUP($A46,'Occupancy Raw Data'!$B$8:$BE$45,'Occupancy Raw Data'!U$3,FALSE)</f>
        <v>3.2347744287884499</v>
      </c>
      <c r="O46" s="48">
        <f>VLOOKUP($A46,'Occupancy Raw Data'!$B$8:$BE$45,'Occupancy Raw Data'!V$3,FALSE)</f>
        <v>-3.0596778104687199</v>
      </c>
      <c r="P46" s="48">
        <f>VLOOKUP($A46,'Occupancy Raw Data'!$B$8:$BE$45,'Occupancy Raw Data'!W$3,FALSE)</f>
        <v>-2.2514807015307499</v>
      </c>
      <c r="Q46" s="48">
        <f>VLOOKUP($A46,'Occupancy Raw Data'!$B$8:$BE$45,'Occupancy Raw Data'!X$3,FALSE)</f>
        <v>-6.9821676788408</v>
      </c>
      <c r="R46" s="49">
        <f>VLOOKUP($A46,'Occupancy Raw Data'!$B$8:$BE$45,'Occupancy Raw Data'!Y$3,FALSE)</f>
        <v>-2.1742189564886898</v>
      </c>
      <c r="S46" s="48">
        <f>VLOOKUP($A46,'Occupancy Raw Data'!$B$8:$BE$45,'Occupancy Raw Data'!AA$3,FALSE)</f>
        <v>-8.7246292263383101</v>
      </c>
      <c r="T46" s="48">
        <f>VLOOKUP($A46,'Occupancy Raw Data'!$B$8:$BE$45,'Occupancy Raw Data'!AB$3,FALSE)</f>
        <v>-4.9193756186928601</v>
      </c>
      <c r="U46" s="49">
        <f>VLOOKUP($A46,'Occupancy Raw Data'!$B$8:$BE$45,'Occupancy Raw Data'!AC$3,FALSE)</f>
        <v>-6.8036464264547298</v>
      </c>
      <c r="V46" s="50">
        <f>VLOOKUP($A46,'Occupancy Raw Data'!$B$8:$BE$45,'Occupancy Raw Data'!AE$3,FALSE)</f>
        <v>-3.8770397926871798</v>
      </c>
      <c r="X46" s="51">
        <f>VLOOKUP($A46,'ADR Raw Data'!$B$6:$BE$43,'ADR Raw Data'!G$1,FALSE)</f>
        <v>122.664778296382</v>
      </c>
      <c r="Y46" s="52">
        <f>VLOOKUP($A46,'ADR Raw Data'!$B$6:$BE$43,'ADR Raw Data'!H$1,FALSE)</f>
        <v>115.727098765432</v>
      </c>
      <c r="Z46" s="52">
        <f>VLOOKUP($A46,'ADR Raw Data'!$B$6:$BE$43,'ADR Raw Data'!I$1,FALSE)</f>
        <v>112.888483285183</v>
      </c>
      <c r="AA46" s="52">
        <f>VLOOKUP($A46,'ADR Raw Data'!$B$6:$BE$43,'ADR Raw Data'!J$1,FALSE)</f>
        <v>118.25853945818599</v>
      </c>
      <c r="AB46" s="52">
        <f>VLOOKUP($A46,'ADR Raw Data'!$B$6:$BE$43,'ADR Raw Data'!K$1,FALSE)</f>
        <v>141.569282240809</v>
      </c>
      <c r="AC46" s="53">
        <f>VLOOKUP($A46,'ADR Raw Data'!$B$6:$BE$43,'ADR Raw Data'!L$1,FALSE)</f>
        <v>122.48675417661001</v>
      </c>
      <c r="AD46" s="52">
        <f>VLOOKUP($A46,'ADR Raw Data'!$B$6:$BE$43,'ADR Raw Data'!N$1,FALSE)</f>
        <v>184.57829701372</v>
      </c>
      <c r="AE46" s="52">
        <f>VLOOKUP($A46,'ADR Raw Data'!$B$6:$BE$43,'ADR Raw Data'!O$1,FALSE)</f>
        <v>183.640659674722</v>
      </c>
      <c r="AF46" s="53">
        <f>VLOOKUP($A46,'ADR Raw Data'!$B$6:$BE$43,'ADR Raw Data'!P$1,FALSE)</f>
        <v>184.09538515734999</v>
      </c>
      <c r="AG46" s="54">
        <f>VLOOKUP($A46,'ADR Raw Data'!$B$6:$BE$43,'ADR Raw Data'!R$1,FALSE)</f>
        <v>144.45801669504999</v>
      </c>
      <c r="AI46" s="47">
        <f>VLOOKUP($A46,'ADR Raw Data'!$B$6:$BE$43,'ADR Raw Data'!T$1,FALSE)</f>
        <v>8.7475329490186304</v>
      </c>
      <c r="AJ46" s="48">
        <f>VLOOKUP($A46,'ADR Raw Data'!$B$6:$BE$43,'ADR Raw Data'!U$1,FALSE)</f>
        <v>2.3249455439256201</v>
      </c>
      <c r="AK46" s="48">
        <f>VLOOKUP($A46,'ADR Raw Data'!$B$6:$BE$43,'ADR Raw Data'!V$1,FALSE)</f>
        <v>0.82671112906243605</v>
      </c>
      <c r="AL46" s="48">
        <f>VLOOKUP($A46,'ADR Raw Data'!$B$6:$BE$43,'ADR Raw Data'!W$1,FALSE)</f>
        <v>3.1166554673819502</v>
      </c>
      <c r="AM46" s="48">
        <f>VLOOKUP($A46,'ADR Raw Data'!$B$6:$BE$43,'ADR Raw Data'!X$1,FALSE)</f>
        <v>0.74429412045028298</v>
      </c>
      <c r="AN46" s="49">
        <f>VLOOKUP($A46,'ADR Raw Data'!$B$6:$BE$43,'ADR Raw Data'!Y$1,FALSE)</f>
        <v>2.4147617919947999</v>
      </c>
      <c r="AO46" s="48">
        <f>VLOOKUP($A46,'ADR Raw Data'!$B$6:$BE$43,'ADR Raw Data'!AA$1,FALSE)</f>
        <v>-22.1249376008662</v>
      </c>
      <c r="AP46" s="48">
        <f>VLOOKUP($A46,'ADR Raw Data'!$B$6:$BE$43,'ADR Raw Data'!AB$1,FALSE)</f>
        <v>-21.009052835524599</v>
      </c>
      <c r="AQ46" s="49">
        <f>VLOOKUP($A46,'ADR Raw Data'!$B$6:$BE$43,'ADR Raw Data'!AC$1,FALSE)</f>
        <v>-21.571079104313998</v>
      </c>
      <c r="AR46" s="50">
        <f>VLOOKUP($A46,'ADR Raw Data'!$B$6:$BE$43,'ADR Raw Data'!AE$1,FALSE)</f>
        <v>-10.7989516908202</v>
      </c>
      <c r="AS46" s="40"/>
      <c r="AT46" s="51">
        <f>VLOOKUP($A46,'RevPAR Raw Data'!$B$6:$BE$43,'RevPAR Raw Data'!G$1,FALSE)</f>
        <v>52.446715692543798</v>
      </c>
      <c r="AU46" s="52">
        <f>VLOOKUP($A46,'RevPAR Raw Data'!$B$6:$BE$43,'RevPAR Raw Data'!H$1,FALSE)</f>
        <v>28.292701112674202</v>
      </c>
      <c r="AV46" s="52">
        <f>VLOOKUP($A46,'RevPAR Raw Data'!$B$6:$BE$43,'RevPAR Raw Data'!I$1,FALSE)</f>
        <v>51.293932727970301</v>
      </c>
      <c r="AW46" s="52">
        <f>VLOOKUP($A46,'RevPAR Raw Data'!$B$6:$BE$43,'RevPAR Raw Data'!J$1,FALSE)</f>
        <v>58.964425118301499</v>
      </c>
      <c r="AX46" s="52">
        <f>VLOOKUP($A46,'RevPAR Raw Data'!$B$6:$BE$43,'RevPAR Raw Data'!K$1,FALSE)</f>
        <v>67.171363345696307</v>
      </c>
      <c r="AY46" s="53">
        <f>VLOOKUP($A46,'RevPAR Raw Data'!$B$6:$BE$43,'RevPAR Raw Data'!L$1,FALSE)</f>
        <v>51.633827599437197</v>
      </c>
      <c r="AZ46" s="52">
        <f>VLOOKUP($A46,'RevPAR Raw Data'!$B$6:$BE$43,'RevPAR Raw Data'!N$1,FALSE)</f>
        <v>149.28410922112801</v>
      </c>
      <c r="BA46" s="52">
        <f>VLOOKUP($A46,'RevPAR Raw Data'!$B$6:$BE$43,'RevPAR Raw Data'!O$1,FALSE)</f>
        <v>137.03923263844399</v>
      </c>
      <c r="BB46" s="53">
        <f>VLOOKUP($A46,'RevPAR Raw Data'!$B$6:$BE$43,'RevPAR Raw Data'!P$1,FALSE)</f>
        <v>143.161670929786</v>
      </c>
      <c r="BC46" s="54">
        <f>VLOOKUP($A46,'RevPAR Raw Data'!$B$6:$BE$43,'RevPAR Raw Data'!R$1,FALSE)</f>
        <v>77.784639979537005</v>
      </c>
      <c r="BE46" s="47">
        <f>VLOOKUP($A46,'RevPAR Raw Data'!$B$6:$BE$43,'RevPAR Raw Data'!T$1,FALSE)</f>
        <v>-16.7490030150161</v>
      </c>
      <c r="BF46" s="48">
        <f>VLOOKUP($A46,'RevPAR Raw Data'!$B$6:$BE$43,'RevPAR Raw Data'!U$1,FALSE)</f>
        <v>-17.161847727710398</v>
      </c>
      <c r="BG46" s="48">
        <f>VLOOKUP($A46,'RevPAR Raw Data'!$B$6:$BE$43,'RevPAR Raw Data'!V$1,FALSE)</f>
        <v>4.7590024945182297</v>
      </c>
      <c r="BH46" s="48">
        <f>VLOOKUP($A46,'RevPAR Raw Data'!$B$6:$BE$43,'RevPAR Raw Data'!W$1,FALSE)</f>
        <v>5.2037791150934103</v>
      </c>
      <c r="BI46" s="48">
        <f>VLOOKUP($A46,'RevPAR Raw Data'!$B$6:$BE$43,'RevPAR Raw Data'!X$1,FALSE)</f>
        <v>-3.1904338880913499</v>
      </c>
      <c r="BJ46" s="49">
        <f>VLOOKUP($A46,'RevPAR Raw Data'!$B$6:$BE$43,'RevPAR Raw Data'!Y$1,FALSE)</f>
        <v>-4.9272750192065899</v>
      </c>
      <c r="BK46" s="48">
        <f>VLOOKUP($A46,'RevPAR Raw Data'!$B$6:$BE$43,'RevPAR Raw Data'!AA$1,FALSE)</f>
        <v>14.565116807813601</v>
      </c>
      <c r="BL46" s="48">
        <f>VLOOKUP($A46,'RevPAR Raw Data'!$B$6:$BE$43,'RevPAR Raw Data'!AB$1,FALSE)</f>
        <v>-4.4800378696455301</v>
      </c>
      <c r="BM46" s="49">
        <f>VLOOKUP($A46,'RevPAR Raw Data'!$B$6:$BE$43,'RevPAR Raw Data'!AC$1,FALSE)</f>
        <v>4.5847419071152196</v>
      </c>
      <c r="BN46" s="50">
        <f>VLOOKUP($A46,'RevPAR Raw Data'!$B$6:$BE$43,'RevPAR Raw Data'!AE$1,FALSE)</f>
        <v>-0.15188295846791799</v>
      </c>
    </row>
    <row r="47" spans="1:66" x14ac:dyDescent="0.45">
      <c r="A47" s="63" t="s">
        <v>85</v>
      </c>
      <c r="B47" s="47">
        <f>VLOOKUP($A47,'Occupancy Raw Data'!$B$8:$BE$45,'Occupancy Raw Data'!G$3,FALSE)</f>
        <v>42.9681978798586</v>
      </c>
      <c r="C47" s="48">
        <f>VLOOKUP($A47,'Occupancy Raw Data'!$B$8:$BE$45,'Occupancy Raw Data'!H$3,FALSE)</f>
        <v>59.575971731448703</v>
      </c>
      <c r="D47" s="48">
        <f>VLOOKUP($A47,'Occupancy Raw Data'!$B$8:$BE$45,'Occupancy Raw Data'!I$3,FALSE)</f>
        <v>59.222614840989301</v>
      </c>
      <c r="E47" s="48">
        <f>VLOOKUP($A47,'Occupancy Raw Data'!$B$8:$BE$45,'Occupancy Raw Data'!J$3,FALSE)</f>
        <v>60.282685512367401</v>
      </c>
      <c r="F47" s="48">
        <f>VLOOKUP($A47,'Occupancy Raw Data'!$B$8:$BE$45,'Occupancy Raw Data'!K$3,FALSE)</f>
        <v>61.3427561837455</v>
      </c>
      <c r="G47" s="49">
        <f>VLOOKUP($A47,'Occupancy Raw Data'!$B$8:$BE$45,'Occupancy Raw Data'!L$3,FALSE)</f>
        <v>56.678445229681898</v>
      </c>
      <c r="H47" s="48">
        <f>VLOOKUP($A47,'Occupancy Raw Data'!$B$8:$BE$45,'Occupancy Raw Data'!N$3,FALSE)</f>
        <v>76.537102473498194</v>
      </c>
      <c r="I47" s="48">
        <f>VLOOKUP($A47,'Occupancy Raw Data'!$B$8:$BE$45,'Occupancy Raw Data'!O$3,FALSE)</f>
        <v>77.243816254416899</v>
      </c>
      <c r="J47" s="49">
        <f>VLOOKUP($A47,'Occupancy Raw Data'!$B$8:$BE$45,'Occupancy Raw Data'!P$3,FALSE)</f>
        <v>76.890459363957504</v>
      </c>
      <c r="K47" s="50">
        <f>VLOOKUP($A47,'Occupancy Raw Data'!$B$8:$BE$45,'Occupancy Raw Data'!R$3,FALSE)</f>
        <v>62.453306410903501</v>
      </c>
      <c r="M47" s="47">
        <f>VLOOKUP($A47,'Occupancy Raw Data'!$B$8:$BE$45,'Occupancy Raw Data'!T$3,FALSE)</f>
        <v>-23.8095238095238</v>
      </c>
      <c r="N47" s="48">
        <f>VLOOKUP($A47,'Occupancy Raw Data'!$B$8:$BE$45,'Occupancy Raw Data'!U$3,FALSE)</f>
        <v>-15.2763819095477</v>
      </c>
      <c r="O47" s="48">
        <f>VLOOKUP($A47,'Occupancy Raw Data'!$B$8:$BE$45,'Occupancy Raw Data'!V$3,FALSE)</f>
        <v>-20.493358633776001</v>
      </c>
      <c r="P47" s="48">
        <f>VLOOKUP($A47,'Occupancy Raw Data'!$B$8:$BE$45,'Occupancy Raw Data'!W$3,FALSE)</f>
        <v>-19.755409219190899</v>
      </c>
      <c r="Q47" s="48">
        <f>VLOOKUP($A47,'Occupancy Raw Data'!$B$8:$BE$45,'Occupancy Raw Data'!X$3,FALSE)</f>
        <v>-16.858237547892699</v>
      </c>
      <c r="R47" s="49">
        <f>VLOOKUP($A47,'Occupancy Raw Data'!$B$8:$BE$45,'Occupancy Raw Data'!Y$3,FALSE)</f>
        <v>-19.055308841340299</v>
      </c>
      <c r="S47" s="48">
        <f>VLOOKUP($A47,'Occupancy Raw Data'!$B$8:$BE$45,'Occupancy Raw Data'!AA$3,FALSE)</f>
        <v>-9.1442953020134201</v>
      </c>
      <c r="T47" s="48">
        <f>VLOOKUP($A47,'Occupancy Raw Data'!$B$8:$BE$45,'Occupancy Raw Data'!AB$3,FALSE)</f>
        <v>-10.188989317995</v>
      </c>
      <c r="U47" s="49">
        <f>VLOOKUP($A47,'Occupancy Raw Data'!$B$8:$BE$45,'Occupancy Raw Data'!AC$3,FALSE)</f>
        <v>-9.6720630967206294</v>
      </c>
      <c r="V47" s="50">
        <f>VLOOKUP($A47,'Occupancy Raw Data'!$B$8:$BE$45,'Occupancy Raw Data'!AE$3,FALSE)</f>
        <v>-15.985332065733999</v>
      </c>
      <c r="X47" s="51">
        <f>VLOOKUP($A47,'ADR Raw Data'!$B$6:$BE$43,'ADR Raw Data'!G$1,FALSE)</f>
        <v>84.557582236842094</v>
      </c>
      <c r="Y47" s="52">
        <f>VLOOKUP($A47,'ADR Raw Data'!$B$6:$BE$43,'ADR Raw Data'!H$1,FALSE)</f>
        <v>88.043546856464999</v>
      </c>
      <c r="Z47" s="52">
        <f>VLOOKUP($A47,'ADR Raw Data'!$B$6:$BE$43,'ADR Raw Data'!I$1,FALSE)</f>
        <v>89.444928400954595</v>
      </c>
      <c r="AA47" s="52">
        <f>VLOOKUP($A47,'ADR Raw Data'!$B$6:$BE$43,'ADR Raw Data'!J$1,FALSE)</f>
        <v>88.847948417350494</v>
      </c>
      <c r="AB47" s="52">
        <f>VLOOKUP($A47,'ADR Raw Data'!$B$6:$BE$43,'ADR Raw Data'!K$1,FALSE)</f>
        <v>92.983191244239606</v>
      </c>
      <c r="AC47" s="53">
        <f>VLOOKUP($A47,'ADR Raw Data'!$B$6:$BE$43,'ADR Raw Data'!L$1,FALSE)</f>
        <v>89.048199501246799</v>
      </c>
      <c r="AD47" s="52">
        <f>VLOOKUP($A47,'ADR Raw Data'!$B$6:$BE$43,'ADR Raw Data'!N$1,FALSE)</f>
        <v>113.269122807017</v>
      </c>
      <c r="AE47" s="52">
        <f>VLOOKUP($A47,'ADR Raw Data'!$B$6:$BE$43,'ADR Raw Data'!O$1,FALSE)</f>
        <v>114.989139981701</v>
      </c>
      <c r="AF47" s="53">
        <f>VLOOKUP($A47,'ADR Raw Data'!$B$6:$BE$43,'ADR Raw Data'!P$1,FALSE)</f>
        <v>114.13308363970501</v>
      </c>
      <c r="AG47" s="54">
        <f>VLOOKUP($A47,'ADR Raw Data'!$B$6:$BE$43,'ADR Raw Data'!R$1,FALSE)</f>
        <v>97.872109602327797</v>
      </c>
      <c r="AI47" s="47">
        <f>VLOOKUP($A47,'ADR Raw Data'!$B$6:$BE$43,'ADR Raw Data'!T$1,FALSE)</f>
        <v>4.3665172272083401</v>
      </c>
      <c r="AJ47" s="48">
        <f>VLOOKUP($A47,'ADR Raw Data'!$B$6:$BE$43,'ADR Raw Data'!U$1,FALSE)</f>
        <v>6.6871667792961196</v>
      </c>
      <c r="AK47" s="48">
        <f>VLOOKUP($A47,'ADR Raw Data'!$B$6:$BE$43,'ADR Raw Data'!V$1,FALSE)</f>
        <v>4.4746356015001396</v>
      </c>
      <c r="AL47" s="48">
        <f>VLOOKUP($A47,'ADR Raw Data'!$B$6:$BE$43,'ADR Raw Data'!W$1,FALSE)</f>
        <v>2.7995157330085698</v>
      </c>
      <c r="AM47" s="48">
        <f>VLOOKUP($A47,'ADR Raw Data'!$B$6:$BE$43,'ADR Raw Data'!X$1,FALSE)</f>
        <v>1.4717926777521699</v>
      </c>
      <c r="AN47" s="49">
        <f>VLOOKUP($A47,'ADR Raw Data'!$B$6:$BE$43,'ADR Raw Data'!Y$1,FALSE)</f>
        <v>3.91047193205784</v>
      </c>
      <c r="AO47" s="48">
        <f>VLOOKUP($A47,'ADR Raw Data'!$B$6:$BE$43,'ADR Raw Data'!AA$1,FALSE)</f>
        <v>4.3458379118442299</v>
      </c>
      <c r="AP47" s="48">
        <f>VLOOKUP($A47,'ADR Raw Data'!$B$6:$BE$43,'ADR Raw Data'!AB$1,FALSE)</f>
        <v>2.8889890610936999</v>
      </c>
      <c r="AQ47" s="49">
        <f>VLOOKUP($A47,'ADR Raw Data'!$B$6:$BE$43,'ADR Raw Data'!AC$1,FALSE)</f>
        <v>3.5947340775811698</v>
      </c>
      <c r="AR47" s="50">
        <f>VLOOKUP($A47,'ADR Raw Data'!$B$6:$BE$43,'ADR Raw Data'!AE$1,FALSE)</f>
        <v>4.4471748715868804</v>
      </c>
      <c r="AS47" s="40"/>
      <c r="AT47" s="51">
        <f>VLOOKUP($A47,'RevPAR Raw Data'!$B$6:$BE$43,'RevPAR Raw Data'!G$1,FALSE)</f>
        <v>44.557498233215497</v>
      </c>
      <c r="AU47" s="52">
        <f>VLOOKUP($A47,'RevPAR Raw Data'!$B$6:$BE$43,'RevPAR Raw Data'!H$1,FALSE)</f>
        <v>27.622565371024699</v>
      </c>
      <c r="AV47" s="52">
        <f>VLOOKUP($A47,'RevPAR Raw Data'!$B$6:$BE$43,'RevPAR Raw Data'!I$1,FALSE)</f>
        <v>50.718120141342702</v>
      </c>
      <c r="AW47" s="52">
        <f>VLOOKUP($A47,'RevPAR Raw Data'!$B$6:$BE$43,'RevPAR Raw Data'!J$1,FALSE)</f>
        <v>58.5243462897526</v>
      </c>
      <c r="AX47" s="52">
        <f>VLOOKUP($A47,'RevPAR Raw Data'!$B$6:$BE$43,'RevPAR Raw Data'!K$1,FALSE)</f>
        <v>57.758339222614801</v>
      </c>
      <c r="AY47" s="53">
        <f>VLOOKUP($A47,'RevPAR Raw Data'!$B$6:$BE$43,'RevPAR Raw Data'!L$1,FALSE)</f>
        <v>47.836173851590097</v>
      </c>
      <c r="AZ47" s="52">
        <f>VLOOKUP($A47,'RevPAR Raw Data'!$B$6:$BE$43,'RevPAR Raw Data'!N$1,FALSE)</f>
        <v>67.592162544169597</v>
      </c>
      <c r="BA47" s="52">
        <f>VLOOKUP($A47,'RevPAR Raw Data'!$B$6:$BE$43,'RevPAR Raw Data'!O$1,FALSE)</f>
        <v>62.7538374558303</v>
      </c>
      <c r="BB47" s="53">
        <f>VLOOKUP($A47,'RevPAR Raw Data'!$B$6:$BE$43,'RevPAR Raw Data'!P$1,FALSE)</f>
        <v>65.173000000000002</v>
      </c>
      <c r="BC47" s="54">
        <f>VLOOKUP($A47,'RevPAR Raw Data'!$B$6:$BE$43,'RevPAR Raw Data'!R$1,FALSE)</f>
        <v>52.789552751135702</v>
      </c>
      <c r="BE47" s="47">
        <f>VLOOKUP($A47,'RevPAR Raw Data'!$B$6:$BE$43,'RevPAR Raw Data'!T$1,FALSE)</f>
        <v>-10.5240518677537</v>
      </c>
      <c r="BF47" s="48">
        <f>VLOOKUP($A47,'RevPAR Raw Data'!$B$6:$BE$43,'RevPAR Raw Data'!U$1,FALSE)</f>
        <v>-24.903881753470401</v>
      </c>
      <c r="BG47" s="48">
        <f>VLOOKUP($A47,'RevPAR Raw Data'!$B$6:$BE$43,'RevPAR Raw Data'!V$1,FALSE)</f>
        <v>-7.8412359518385797</v>
      </c>
      <c r="BH47" s="48">
        <f>VLOOKUP($A47,'RevPAR Raw Data'!$B$6:$BE$43,'RevPAR Raw Data'!W$1,FALSE)</f>
        <v>2.31877980469323</v>
      </c>
      <c r="BI47" s="48">
        <f>VLOOKUP($A47,'RevPAR Raw Data'!$B$6:$BE$43,'RevPAR Raw Data'!X$1,FALSE)</f>
        <v>-5.72125193813606</v>
      </c>
      <c r="BJ47" s="49">
        <f>VLOOKUP($A47,'RevPAR Raw Data'!$B$6:$BE$43,'RevPAR Raw Data'!Y$1,FALSE)</f>
        <v>-8.0342702649178506</v>
      </c>
      <c r="BK47" s="48">
        <f>VLOOKUP($A47,'RevPAR Raw Data'!$B$6:$BE$43,'RevPAR Raw Data'!AA$1,FALSE)</f>
        <v>-3.36102239391633</v>
      </c>
      <c r="BL47" s="48">
        <f>VLOOKUP($A47,'RevPAR Raw Data'!$B$6:$BE$43,'RevPAR Raw Data'!AB$1,FALSE)</f>
        <v>-13.824193423006699</v>
      </c>
      <c r="BM47" s="49">
        <f>VLOOKUP($A47,'RevPAR Raw Data'!$B$6:$BE$43,'RevPAR Raw Data'!AC$1,FALSE)</f>
        <v>-8.6980633689519191</v>
      </c>
      <c r="BN47" s="50">
        <f>VLOOKUP($A47,'RevPAR Raw Data'!$B$6:$BE$43,'RevPAR Raw Data'!AE$1,FALSE)</f>
        <v>-8.2695140327609806</v>
      </c>
    </row>
    <row r="48" spans="1:66" ht="16.5" thickBot="1" x14ac:dyDescent="0.5">
      <c r="A48" s="63" t="s">
        <v>86</v>
      </c>
      <c r="B48" s="67">
        <f>VLOOKUP($A48,'Occupancy Raw Data'!$B$8:$BE$45,'Occupancy Raw Data'!G$3,FALSE)</f>
        <v>47.893732570086499</v>
      </c>
      <c r="C48" s="68">
        <f>VLOOKUP($A48,'Occupancy Raw Data'!$B$8:$BE$45,'Occupancy Raw Data'!H$3,FALSE)</f>
        <v>64.347570820490205</v>
      </c>
      <c r="D48" s="68">
        <f>VLOOKUP($A48,'Occupancy Raw Data'!$B$8:$BE$45,'Occupancy Raw Data'!I$3,FALSE)</f>
        <v>69.719653603405206</v>
      </c>
      <c r="E48" s="68">
        <f>VLOOKUP($A48,'Occupancy Raw Data'!$B$8:$BE$45,'Occupancy Raw Data'!J$3,FALSE)</f>
        <v>69.734331425216396</v>
      </c>
      <c r="F48" s="68">
        <f>VLOOKUP($A48,'Occupancy Raw Data'!$B$8:$BE$45,'Occupancy Raw Data'!K$3,FALSE)</f>
        <v>67.532658153529994</v>
      </c>
      <c r="G48" s="69">
        <f>VLOOKUP($A48,'Occupancy Raw Data'!$B$8:$BE$45,'Occupancy Raw Data'!L$3,FALSE)</f>
        <v>63.845589314545698</v>
      </c>
      <c r="H48" s="68">
        <f>VLOOKUP($A48,'Occupancy Raw Data'!$B$8:$BE$45,'Occupancy Raw Data'!N$3,FALSE)</f>
        <v>72.757962718332493</v>
      </c>
      <c r="I48" s="68">
        <f>VLOOKUP($A48,'Occupancy Raw Data'!$B$8:$BE$45,'Occupancy Raw Data'!O$3,FALSE)</f>
        <v>76.383384705709602</v>
      </c>
      <c r="J48" s="69">
        <f>VLOOKUP($A48,'Occupancy Raw Data'!$B$8:$BE$45,'Occupancy Raw Data'!P$3,FALSE)</f>
        <v>74.570673712021105</v>
      </c>
      <c r="K48" s="70">
        <f>VLOOKUP($A48,'Occupancy Raw Data'!$B$8:$BE$45,'Occupancy Raw Data'!R$3,FALSE)</f>
        <v>66.909899142395801</v>
      </c>
      <c r="M48" s="67">
        <f>VLOOKUP($A48,'Occupancy Raw Data'!$B$8:$BE$45,'Occupancy Raw Data'!T$3,FALSE)</f>
        <v>14.167290127128499</v>
      </c>
      <c r="N48" s="68">
        <f>VLOOKUP($A48,'Occupancy Raw Data'!$B$8:$BE$45,'Occupancy Raw Data'!U$3,FALSE)</f>
        <v>20.4108242305104</v>
      </c>
      <c r="O48" s="68">
        <f>VLOOKUP($A48,'Occupancy Raw Data'!$B$8:$BE$45,'Occupancy Raw Data'!V$3,FALSE)</f>
        <v>16.935165747762198</v>
      </c>
      <c r="P48" s="68">
        <f>VLOOKUP($A48,'Occupancy Raw Data'!$B$8:$BE$45,'Occupancy Raw Data'!W$3,FALSE)</f>
        <v>15.397849037971399</v>
      </c>
      <c r="Q48" s="68">
        <f>VLOOKUP($A48,'Occupancy Raw Data'!$B$8:$BE$45,'Occupancy Raw Data'!X$3,FALSE)</f>
        <v>10.405023202249</v>
      </c>
      <c r="R48" s="69">
        <f>VLOOKUP($A48,'Occupancy Raw Data'!$B$8:$BE$45,'Occupancy Raw Data'!Y$3,FALSE)</f>
        <v>15.406987953974101</v>
      </c>
      <c r="S48" s="68">
        <f>VLOOKUP($A48,'Occupancy Raw Data'!$B$8:$BE$45,'Occupancy Raw Data'!AA$3,FALSE)</f>
        <v>-6.46501399090387</v>
      </c>
      <c r="T48" s="68">
        <f>VLOOKUP($A48,'Occupancy Raw Data'!$B$8:$BE$45,'Occupancy Raw Data'!AB$3,FALSE)</f>
        <v>-3.1664772700808999</v>
      </c>
      <c r="U48" s="69">
        <f>VLOOKUP($A48,'Occupancy Raw Data'!$B$8:$BE$45,'Occupancy Raw Data'!AC$3,FALSE)</f>
        <v>-4.8042263822967399</v>
      </c>
      <c r="V48" s="70">
        <f>VLOOKUP($A48,'Occupancy Raw Data'!$B$8:$BE$45,'Occupancy Raw Data'!AE$3,FALSE)</f>
        <v>8.0988701079771399</v>
      </c>
      <c r="X48" s="71">
        <f>VLOOKUP($A48,'ADR Raw Data'!$B$6:$BE$43,'ADR Raw Data'!G$1,FALSE)</f>
        <v>102.397422617223</v>
      </c>
      <c r="Y48" s="72">
        <f>VLOOKUP($A48,'ADR Raw Data'!$B$6:$BE$43,'ADR Raw Data'!H$1,FALSE)</f>
        <v>113.797851277372</v>
      </c>
      <c r="Z48" s="72">
        <f>VLOOKUP($A48,'ADR Raw Data'!$B$6:$BE$43,'ADR Raw Data'!I$1,FALSE)</f>
        <v>116.847446315789</v>
      </c>
      <c r="AA48" s="72">
        <f>VLOOKUP($A48,'ADR Raw Data'!$B$6:$BE$43,'ADR Raw Data'!J$1,FALSE)</f>
        <v>117.58687223742299</v>
      </c>
      <c r="AB48" s="72">
        <f>VLOOKUP($A48,'ADR Raw Data'!$B$6:$BE$43,'ADR Raw Data'!K$1,FALSE)</f>
        <v>115.646891980004</v>
      </c>
      <c r="AC48" s="73">
        <f>VLOOKUP($A48,'ADR Raw Data'!$B$6:$BE$43,'ADR Raw Data'!L$1,FALSE)</f>
        <v>113.972344475608</v>
      </c>
      <c r="AD48" s="72">
        <f>VLOOKUP($A48,'ADR Raw Data'!$B$6:$BE$43,'ADR Raw Data'!N$1,FALSE)</f>
        <v>143.68380673794601</v>
      </c>
      <c r="AE48" s="72">
        <f>VLOOKUP($A48,'ADR Raw Data'!$B$6:$BE$43,'ADR Raw Data'!O$1,FALSE)</f>
        <v>142.50037279016101</v>
      </c>
      <c r="AF48" s="73">
        <f>VLOOKUP($A48,'ADR Raw Data'!$B$6:$BE$43,'ADR Raw Data'!P$1,FALSE)</f>
        <v>143.077705934455</v>
      </c>
      <c r="AG48" s="74">
        <f>VLOOKUP($A48,'ADR Raw Data'!$B$6:$BE$43,'ADR Raw Data'!R$1,FALSE)</f>
        <v>123.240272328423</v>
      </c>
      <c r="AI48" s="67">
        <f>VLOOKUP($A48,'ADR Raw Data'!$B$6:$BE$43,'ADR Raw Data'!T$1,FALSE)</f>
        <v>-1.37414952922121</v>
      </c>
      <c r="AJ48" s="68">
        <f>VLOOKUP($A48,'ADR Raw Data'!$B$6:$BE$43,'ADR Raw Data'!U$1,FALSE)</f>
        <v>6.98903821533965</v>
      </c>
      <c r="AK48" s="68">
        <f>VLOOKUP($A48,'ADR Raw Data'!$B$6:$BE$43,'ADR Raw Data'!V$1,FALSE)</f>
        <v>11.0392261404207</v>
      </c>
      <c r="AL48" s="68">
        <f>VLOOKUP($A48,'ADR Raw Data'!$B$6:$BE$43,'ADR Raw Data'!W$1,FALSE)</f>
        <v>11.5204308895214</v>
      </c>
      <c r="AM48" s="68">
        <f>VLOOKUP($A48,'ADR Raw Data'!$B$6:$BE$43,'ADR Raw Data'!X$1,FALSE)</f>
        <v>4.9798265445452596</v>
      </c>
      <c r="AN48" s="69">
        <f>VLOOKUP($A48,'ADR Raw Data'!$B$6:$BE$43,'ADR Raw Data'!Y$1,FALSE)</f>
        <v>7.1447631270412701</v>
      </c>
      <c r="AO48" s="68">
        <f>VLOOKUP($A48,'ADR Raw Data'!$B$6:$BE$43,'ADR Raw Data'!AA$1,FALSE)</f>
        <v>-4.4242485797411897</v>
      </c>
      <c r="AP48" s="68">
        <f>VLOOKUP($A48,'ADR Raw Data'!$B$6:$BE$43,'ADR Raw Data'!AB$1,FALSE)</f>
        <v>-7.3436993490434403</v>
      </c>
      <c r="AQ48" s="69">
        <f>VLOOKUP($A48,'ADR Raw Data'!$B$6:$BE$43,'ADR Raw Data'!AC$1,FALSE)</f>
        <v>-5.9175128053975099</v>
      </c>
      <c r="AR48" s="70">
        <f>VLOOKUP($A48,'ADR Raw Data'!$B$6:$BE$43,'ADR Raw Data'!AE$1,FALSE)</f>
        <v>0.278101523564662</v>
      </c>
      <c r="AS48" s="40"/>
      <c r="AT48" s="71">
        <f>VLOOKUP($A48,'RevPAR Raw Data'!$B$6:$BE$43,'RevPAR Raw Data'!G$1,FALSE)</f>
        <v>69.065609863496206</v>
      </c>
      <c r="AU48" s="72">
        <f>VLOOKUP($A48,'RevPAR Raw Data'!$B$6:$BE$43,'RevPAR Raw Data'!H$1,FALSE)</f>
        <v>36.371341552913499</v>
      </c>
      <c r="AV48" s="72">
        <f>VLOOKUP($A48,'RevPAR Raw Data'!$B$6:$BE$43,'RevPAR Raw Data'!I$1,FALSE)</f>
        <v>57.191767209745997</v>
      </c>
      <c r="AW48" s="72">
        <f>VLOOKUP($A48,'RevPAR Raw Data'!$B$6:$BE$43,'RevPAR Raw Data'!J$1,FALSE)</f>
        <v>65.438401585204701</v>
      </c>
      <c r="AX48" s="72">
        <f>VLOOKUP($A48,'RevPAR Raw Data'!$B$6:$BE$43,'RevPAR Raw Data'!K$1,FALSE)</f>
        <v>72.669540584177298</v>
      </c>
      <c r="AY48" s="73">
        <f>VLOOKUP($A48,'RevPAR Raw Data'!$B$6:$BE$43,'RevPAR Raw Data'!L$1,FALSE)</f>
        <v>60.147332159107499</v>
      </c>
      <c r="AZ48" s="72">
        <f>VLOOKUP($A48,'RevPAR Raw Data'!$B$6:$BE$43,'RevPAR Raw Data'!N$1,FALSE)</f>
        <v>116.404758549831</v>
      </c>
      <c r="BA48" s="72">
        <f>VLOOKUP($A48,'RevPAR Raw Data'!$B$6:$BE$43,'RevPAR Raw Data'!O$1,FALSE)</f>
        <v>103.44808454425301</v>
      </c>
      <c r="BB48" s="73">
        <f>VLOOKUP($A48,'RevPAR Raw Data'!$B$6:$BE$43,'RevPAR Raw Data'!P$1,FALSE)</f>
        <v>109.926421547042</v>
      </c>
      <c r="BC48" s="74">
        <f>VLOOKUP($A48,'RevPAR Raw Data'!$B$6:$BE$43,'RevPAR Raw Data'!R$1,FALSE)</f>
        <v>74.369929127088895</v>
      </c>
      <c r="BE48" s="67">
        <f>VLOOKUP($A48,'RevPAR Raw Data'!$B$6:$BE$43,'RevPAR Raw Data'!T$1,FALSE)</f>
        <v>12.4209298139737</v>
      </c>
      <c r="BF48" s="68">
        <f>VLOOKUP($A48,'RevPAR Raw Data'!$B$6:$BE$43,'RevPAR Raw Data'!U$1,FALSE)</f>
        <v>21.619592994591301</v>
      </c>
      <c r="BG48" s="68">
        <f>VLOOKUP($A48,'RevPAR Raw Data'!$B$6:$BE$43,'RevPAR Raw Data'!V$1,FALSE)</f>
        <v>20.5844343276442</v>
      </c>
      <c r="BH48" s="68">
        <f>VLOOKUP($A48,'RevPAR Raw Data'!$B$6:$BE$43,'RevPAR Raw Data'!W$1,FALSE)</f>
        <v>17.265532491388502</v>
      </c>
      <c r="BI48" s="68">
        <f>VLOOKUP($A48,'RevPAR Raw Data'!$B$6:$BE$43,'RevPAR Raw Data'!X$1,FALSE)</f>
        <v>30.474589952376</v>
      </c>
      <c r="BJ48" s="69">
        <f>VLOOKUP($A48,'RevPAR Raw Data'!$B$6:$BE$43,'RevPAR Raw Data'!Y$1,FALSE)</f>
        <v>20.165175206393901</v>
      </c>
      <c r="BK48" s="68">
        <f>VLOOKUP($A48,'RevPAR Raw Data'!$B$6:$BE$43,'RevPAR Raw Data'!AA$1,FALSE)</f>
        <v>27.879906552927402</v>
      </c>
      <c r="BL48" s="68">
        <f>VLOOKUP($A48,'RevPAR Raw Data'!$B$6:$BE$43,'RevPAR Raw Data'!AB$1,FALSE)</f>
        <v>-1.2096642605104</v>
      </c>
      <c r="BM48" s="69">
        <f>VLOOKUP($A48,'RevPAR Raw Data'!$B$6:$BE$43,'RevPAR Raw Data'!AC$1,FALSE)</f>
        <v>12.318006980034101</v>
      </c>
      <c r="BN48" s="70">
        <f>VLOOKUP($A48,'RevPAR Raw Data'!$B$6:$BE$43,'RevPAR Raw Data'!AE$1,FALSE)</f>
        <v>16.721277175692801</v>
      </c>
    </row>
    <row r="49" spans="1:45" ht="14.25" customHeight="1" x14ac:dyDescent="0.45">
      <c r="A49" s="117" t="s">
        <v>106</v>
      </c>
      <c r="B49" s="117"/>
      <c r="C49" s="117"/>
      <c r="D49" s="117"/>
      <c r="E49" s="117"/>
      <c r="F49" s="117"/>
      <c r="G49" s="117"/>
      <c r="H49" s="117"/>
      <c r="I49" s="117"/>
      <c r="J49" s="117"/>
      <c r="K49" s="117"/>
      <c r="AS49" s="40"/>
    </row>
    <row r="50" spans="1:45" x14ac:dyDescent="0.45">
      <c r="A50" s="117"/>
      <c r="B50" s="117"/>
      <c r="C50" s="117"/>
      <c r="D50" s="117"/>
      <c r="E50" s="117"/>
      <c r="F50" s="117"/>
      <c r="G50" s="117"/>
      <c r="H50" s="117"/>
      <c r="I50" s="117"/>
      <c r="J50" s="117"/>
      <c r="K50" s="117"/>
      <c r="AS50" s="40"/>
    </row>
    <row r="51" spans="1:45" x14ac:dyDescent="0.45">
      <c r="A51" s="117"/>
      <c r="B51" s="117"/>
      <c r="C51" s="117"/>
      <c r="D51" s="117"/>
      <c r="E51" s="117"/>
      <c r="F51" s="117"/>
      <c r="G51" s="117"/>
      <c r="H51" s="117"/>
      <c r="I51" s="117"/>
      <c r="J51" s="117"/>
      <c r="K51" s="117"/>
      <c r="AS51" s="40"/>
    </row>
    <row r="52" spans="1:45" x14ac:dyDescent="0.45">
      <c r="AS52" s="40"/>
    </row>
    <row r="53" spans="1:45" x14ac:dyDescent="0.45">
      <c r="AS53" s="40"/>
    </row>
    <row r="54" spans="1:45" x14ac:dyDescent="0.45">
      <c r="AS54" s="40"/>
    </row>
    <row r="55" spans="1:45" x14ac:dyDescent="0.45">
      <c r="AS55" s="40"/>
    </row>
    <row r="56" spans="1:45" x14ac:dyDescent="0.45">
      <c r="AS56" s="40"/>
    </row>
    <row r="57" spans="1:45" x14ac:dyDescent="0.45">
      <c r="AS57" s="40"/>
    </row>
    <row r="58" spans="1:45" x14ac:dyDescent="0.45">
      <c r="AS58" s="40"/>
    </row>
    <row r="59" spans="1:45" x14ac:dyDescent="0.45">
      <c r="AS59" s="40"/>
    </row>
    <row r="60" spans="1:45" x14ac:dyDescent="0.45">
      <c r="AS60" s="40"/>
    </row>
    <row r="61" spans="1:45" x14ac:dyDescent="0.45">
      <c r="AS61" s="40"/>
    </row>
    <row r="62" spans="1:45" x14ac:dyDescent="0.45">
      <c r="AS62" s="40"/>
    </row>
    <row r="63" spans="1:45" x14ac:dyDescent="0.45">
      <c r="AS63" s="40"/>
    </row>
    <row r="64" spans="1:45"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sheetData>
  <sheetProtection algorithmName="SHA-512" hashValue="uRgciMFjL1AdBOL5qhBAk/viqAeFqTHZ+9Wp0H1hc3HGz0oX9p/t+nUF2jfFFb9q9eMbaCBW40v4K+sRRZXm9g==" saltValue="tYv3NLgguZBnhXQx2KcOjA==" spinCount="100000" sheet="1" formatColumns="0" formatRows="0"/>
  <mergeCells count="26">
    <mergeCell ref="AF2:AF3"/>
    <mergeCell ref="AG2:AG3"/>
    <mergeCell ref="BE1:BN1"/>
    <mergeCell ref="BJ2:BJ3"/>
    <mergeCell ref="BM2:BM3"/>
    <mergeCell ref="BN2:BN3"/>
    <mergeCell ref="AT1:BC1"/>
    <mergeCell ref="AY2:AY3"/>
    <mergeCell ref="BB2:BB3"/>
    <mergeCell ref="BC2:BC3"/>
    <mergeCell ref="A49:K51"/>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1"/>
  <sheetViews>
    <sheetView zoomScaleNormal="100" workbookViewId="0">
      <pane xSplit="1" ySplit="3" topLeftCell="B4" activePane="bottomRight" state="frozen"/>
      <selection activeCell="A43" sqref="A43"/>
      <selection pane="topRight" activeCell="A43" sqref="A43"/>
      <selection pane="bottomLeft" activeCell="A43" sqref="A43"/>
      <selection pane="bottomRight" activeCell="W1" sqref="W1"/>
    </sheetView>
  </sheetViews>
  <sheetFormatPr defaultColWidth="9.1796875" defaultRowHeight="16" outlineLevelCol="1" x14ac:dyDescent="0.45"/>
  <cols>
    <col min="1" max="1" width="39" style="41" bestFit="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3" width="7.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11.453125" style="41" hidden="1" customWidth="1" outlineLevel="1"/>
    <col min="63" max="64" width="8.179687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24" t="str">
        <f>'Occupancy Raw Data'!B2</f>
        <v>August 20, 2023 - September 16, 2023
Rolling-28 Day Period</v>
      </c>
      <c r="B1" s="121" t="s">
        <v>66</v>
      </c>
      <c r="C1" s="122"/>
      <c r="D1" s="122"/>
      <c r="E1" s="122"/>
      <c r="F1" s="122"/>
      <c r="G1" s="122"/>
      <c r="H1" s="122"/>
      <c r="I1" s="122"/>
      <c r="J1" s="122"/>
      <c r="K1" s="123"/>
      <c r="L1" s="40"/>
      <c r="M1" s="121" t="s">
        <v>73</v>
      </c>
      <c r="N1" s="122"/>
      <c r="O1" s="122"/>
      <c r="P1" s="122"/>
      <c r="Q1" s="122"/>
      <c r="R1" s="122"/>
      <c r="S1" s="122"/>
      <c r="T1" s="122"/>
      <c r="U1" s="122"/>
      <c r="V1" s="123"/>
      <c r="X1" s="121" t="s">
        <v>67</v>
      </c>
      <c r="Y1" s="122"/>
      <c r="Z1" s="122"/>
      <c r="AA1" s="122"/>
      <c r="AB1" s="122"/>
      <c r="AC1" s="122"/>
      <c r="AD1" s="122"/>
      <c r="AE1" s="122"/>
      <c r="AF1" s="122"/>
      <c r="AG1" s="123"/>
      <c r="AI1" s="121" t="s">
        <v>74</v>
      </c>
      <c r="AJ1" s="122"/>
      <c r="AK1" s="122"/>
      <c r="AL1" s="122"/>
      <c r="AM1" s="122"/>
      <c r="AN1" s="122"/>
      <c r="AO1" s="122"/>
      <c r="AP1" s="122"/>
      <c r="AQ1" s="122"/>
      <c r="AR1" s="123"/>
      <c r="AS1" s="40"/>
      <c r="AT1" s="121" t="s">
        <v>68</v>
      </c>
      <c r="AU1" s="122"/>
      <c r="AV1" s="122"/>
      <c r="AW1" s="122"/>
      <c r="AX1" s="122"/>
      <c r="AY1" s="122"/>
      <c r="AZ1" s="122"/>
      <c r="BA1" s="122"/>
      <c r="BB1" s="122"/>
      <c r="BC1" s="123"/>
      <c r="BE1" s="121" t="s">
        <v>75</v>
      </c>
      <c r="BF1" s="122"/>
      <c r="BG1" s="122"/>
      <c r="BH1" s="122"/>
      <c r="BI1" s="122"/>
      <c r="BJ1" s="122"/>
      <c r="BK1" s="122"/>
      <c r="BL1" s="122"/>
      <c r="BM1" s="122"/>
      <c r="BN1" s="123"/>
    </row>
    <row r="2" spans="1:66" x14ac:dyDescent="0.45">
      <c r="A2" s="124"/>
      <c r="B2" s="42"/>
      <c r="C2" s="43"/>
      <c r="D2" s="43"/>
      <c r="E2" s="43"/>
      <c r="F2" s="43"/>
      <c r="G2" s="119" t="s">
        <v>64</v>
      </c>
      <c r="H2" s="43"/>
      <c r="I2" s="43"/>
      <c r="J2" s="119" t="s">
        <v>65</v>
      </c>
      <c r="K2" s="120" t="s">
        <v>56</v>
      </c>
      <c r="L2" s="44"/>
      <c r="M2" s="42"/>
      <c r="N2" s="43"/>
      <c r="O2" s="43"/>
      <c r="P2" s="43"/>
      <c r="Q2" s="43"/>
      <c r="R2" s="119" t="s">
        <v>64</v>
      </c>
      <c r="S2" s="43"/>
      <c r="T2" s="43"/>
      <c r="U2" s="119" t="s">
        <v>65</v>
      </c>
      <c r="V2" s="120" t="s">
        <v>56</v>
      </c>
      <c r="X2" s="42"/>
      <c r="Y2" s="43"/>
      <c r="Z2" s="43"/>
      <c r="AA2" s="43"/>
      <c r="AB2" s="43"/>
      <c r="AC2" s="119" t="s">
        <v>64</v>
      </c>
      <c r="AD2" s="43"/>
      <c r="AE2" s="43"/>
      <c r="AF2" s="119" t="s">
        <v>65</v>
      </c>
      <c r="AG2" s="120" t="s">
        <v>56</v>
      </c>
      <c r="AI2" s="42"/>
      <c r="AJ2" s="43"/>
      <c r="AK2" s="43"/>
      <c r="AL2" s="43"/>
      <c r="AM2" s="43"/>
      <c r="AN2" s="119" t="s">
        <v>64</v>
      </c>
      <c r="AO2" s="43"/>
      <c r="AP2" s="43"/>
      <c r="AQ2" s="119" t="s">
        <v>65</v>
      </c>
      <c r="AR2" s="120" t="s">
        <v>56</v>
      </c>
      <c r="AS2" s="44"/>
      <c r="AT2" s="42"/>
      <c r="AU2" s="43"/>
      <c r="AV2" s="43"/>
      <c r="AW2" s="43"/>
      <c r="AX2" s="43"/>
      <c r="AY2" s="119" t="s">
        <v>64</v>
      </c>
      <c r="AZ2" s="43"/>
      <c r="BA2" s="43"/>
      <c r="BB2" s="119" t="s">
        <v>65</v>
      </c>
      <c r="BC2" s="120" t="s">
        <v>56</v>
      </c>
      <c r="BE2" s="42"/>
      <c r="BF2" s="43"/>
      <c r="BG2" s="43"/>
      <c r="BH2" s="43"/>
      <c r="BI2" s="43"/>
      <c r="BJ2" s="119" t="s">
        <v>64</v>
      </c>
      <c r="BK2" s="43"/>
      <c r="BL2" s="43"/>
      <c r="BM2" s="119" t="s">
        <v>65</v>
      </c>
      <c r="BN2" s="120" t="s">
        <v>56</v>
      </c>
    </row>
    <row r="3" spans="1:66" x14ac:dyDescent="0.45">
      <c r="A3" s="124"/>
      <c r="B3" s="45" t="s">
        <v>57</v>
      </c>
      <c r="C3" s="44" t="s">
        <v>58</v>
      </c>
      <c r="D3" s="44" t="s">
        <v>59</v>
      </c>
      <c r="E3" s="44" t="s">
        <v>60</v>
      </c>
      <c r="F3" s="44" t="s">
        <v>61</v>
      </c>
      <c r="G3" s="119"/>
      <c r="H3" s="44" t="s">
        <v>62</v>
      </c>
      <c r="I3" s="44" t="s">
        <v>63</v>
      </c>
      <c r="J3" s="119"/>
      <c r="K3" s="120"/>
      <c r="L3" s="44"/>
      <c r="M3" s="45" t="s">
        <v>57</v>
      </c>
      <c r="N3" s="44" t="s">
        <v>58</v>
      </c>
      <c r="O3" s="44" t="s">
        <v>59</v>
      </c>
      <c r="P3" s="44" t="s">
        <v>60</v>
      </c>
      <c r="Q3" s="44" t="s">
        <v>61</v>
      </c>
      <c r="R3" s="119"/>
      <c r="S3" s="44" t="s">
        <v>62</v>
      </c>
      <c r="T3" s="44" t="s">
        <v>63</v>
      </c>
      <c r="U3" s="119"/>
      <c r="V3" s="120"/>
      <c r="X3" s="45" t="s">
        <v>57</v>
      </c>
      <c r="Y3" s="44" t="s">
        <v>58</v>
      </c>
      <c r="Z3" s="44" t="s">
        <v>59</v>
      </c>
      <c r="AA3" s="44" t="s">
        <v>60</v>
      </c>
      <c r="AB3" s="44" t="s">
        <v>61</v>
      </c>
      <c r="AC3" s="119"/>
      <c r="AD3" s="44" t="s">
        <v>62</v>
      </c>
      <c r="AE3" s="44" t="s">
        <v>63</v>
      </c>
      <c r="AF3" s="119"/>
      <c r="AG3" s="120"/>
      <c r="AI3" s="45" t="s">
        <v>57</v>
      </c>
      <c r="AJ3" s="44" t="s">
        <v>58</v>
      </c>
      <c r="AK3" s="44" t="s">
        <v>59</v>
      </c>
      <c r="AL3" s="44" t="s">
        <v>60</v>
      </c>
      <c r="AM3" s="44" t="s">
        <v>61</v>
      </c>
      <c r="AN3" s="119"/>
      <c r="AO3" s="44" t="s">
        <v>62</v>
      </c>
      <c r="AP3" s="44" t="s">
        <v>63</v>
      </c>
      <c r="AQ3" s="119"/>
      <c r="AR3" s="120"/>
      <c r="AS3" s="44"/>
      <c r="AT3" s="45" t="s">
        <v>57</v>
      </c>
      <c r="AU3" s="44" t="s">
        <v>58</v>
      </c>
      <c r="AV3" s="44" t="s">
        <v>59</v>
      </c>
      <c r="AW3" s="44" t="s">
        <v>60</v>
      </c>
      <c r="AX3" s="44" t="s">
        <v>61</v>
      </c>
      <c r="AY3" s="119"/>
      <c r="AZ3" s="44" t="s">
        <v>62</v>
      </c>
      <c r="BA3" s="44" t="s">
        <v>63</v>
      </c>
      <c r="BB3" s="119"/>
      <c r="BC3" s="120"/>
      <c r="BE3" s="45" t="s">
        <v>57</v>
      </c>
      <c r="BF3" s="44" t="s">
        <v>58</v>
      </c>
      <c r="BG3" s="44" t="s">
        <v>59</v>
      </c>
      <c r="BH3" s="44" t="s">
        <v>60</v>
      </c>
      <c r="BI3" s="44" t="s">
        <v>61</v>
      </c>
      <c r="BJ3" s="119"/>
      <c r="BK3" s="44" t="s">
        <v>62</v>
      </c>
      <c r="BL3" s="44" t="s">
        <v>63</v>
      </c>
      <c r="BM3" s="119"/>
      <c r="BN3" s="120"/>
    </row>
    <row r="4" spans="1:66" x14ac:dyDescent="0.45">
      <c r="A4" s="46" t="s">
        <v>15</v>
      </c>
      <c r="B4" s="47">
        <f>VLOOKUP($A4,'Occupancy Raw Data'!$B$8:$BE$45,'Occupancy Raw Data'!AG$3,FALSE)</f>
        <v>55.229493342945197</v>
      </c>
      <c r="C4" s="48">
        <f>VLOOKUP($A4,'Occupancy Raw Data'!$B$8:$BE$45,'Occupancy Raw Data'!AH$3,FALSE)</f>
        <v>57.340313735030499</v>
      </c>
      <c r="D4" s="48">
        <f>VLOOKUP($A4,'Occupancy Raw Data'!$B$8:$BE$45,'Occupancy Raw Data'!AI$3,FALSE)</f>
        <v>63.713470971911399</v>
      </c>
      <c r="E4" s="48">
        <f>VLOOKUP($A4,'Occupancy Raw Data'!$B$8:$BE$45,'Occupancy Raw Data'!AJ$3,FALSE)</f>
        <v>64.615558045765397</v>
      </c>
      <c r="F4" s="48">
        <f>VLOOKUP($A4,'Occupancy Raw Data'!$B$8:$BE$45,'Occupancy Raw Data'!AK$3,FALSE)</f>
        <v>62.645194553932697</v>
      </c>
      <c r="G4" s="49">
        <f>VLOOKUP($A4,'Occupancy Raw Data'!$B$8:$BE$45,'Occupancy Raw Data'!AL$3,FALSE)</f>
        <v>60.708798269529701</v>
      </c>
      <c r="H4" s="48">
        <f>VLOOKUP($A4,'Occupancy Raw Data'!$B$8:$BE$45,'Occupancy Raw Data'!AN$3,FALSE)</f>
        <v>69.276125220012304</v>
      </c>
      <c r="I4" s="48">
        <f>VLOOKUP($A4,'Occupancy Raw Data'!$B$8:$BE$45,'Occupancy Raw Data'!AO$3,FALSE)</f>
        <v>74.379575590631205</v>
      </c>
      <c r="J4" s="49">
        <f>VLOOKUP($A4,'Occupancy Raw Data'!$B$8:$BE$45,'Occupancy Raw Data'!AP$3,FALSE)</f>
        <v>71.827883145441604</v>
      </c>
      <c r="K4" s="50">
        <f>VLOOKUP($A4,'Occupancy Raw Data'!$B$8:$BE$45,'Occupancy Raw Data'!AR$3,FALSE)</f>
        <v>63.885892614915299</v>
      </c>
      <c r="M4" s="47">
        <f>VLOOKUP($A4,'Occupancy Raw Data'!$B$8:$BE$45,'Occupancy Raw Data'!AT$3,FALSE)</f>
        <v>-0.88657430785422897</v>
      </c>
      <c r="N4" s="48">
        <f>VLOOKUP($A4,'Occupancy Raw Data'!$B$8:$BE$45,'Occupancy Raw Data'!AU$3,FALSE)</f>
        <v>0.53970160894742403</v>
      </c>
      <c r="O4" s="48">
        <f>VLOOKUP($A4,'Occupancy Raw Data'!$B$8:$BE$45,'Occupancy Raw Data'!AV$3,FALSE)</f>
        <v>0.98785186709988304</v>
      </c>
      <c r="P4" s="48">
        <f>VLOOKUP($A4,'Occupancy Raw Data'!$B$8:$BE$45,'Occupancy Raw Data'!AW$3,FALSE)</f>
        <v>0.25963916941072601</v>
      </c>
      <c r="Q4" s="48">
        <f>VLOOKUP($A4,'Occupancy Raw Data'!$B$8:$BE$45,'Occupancy Raw Data'!AX$3,FALSE)</f>
        <v>-1.37110969447648</v>
      </c>
      <c r="R4" s="49">
        <f>VLOOKUP($A4,'Occupancy Raw Data'!$B$8:$BE$45,'Occupancy Raw Data'!AY$3,FALSE)</f>
        <v>-8.7733846965310405E-2</v>
      </c>
      <c r="S4" s="48">
        <f>VLOOKUP($A4,'Occupancy Raw Data'!$B$8:$BE$45,'Occupancy Raw Data'!BA$3,FALSE)</f>
        <v>-2.5431290900346499</v>
      </c>
      <c r="T4" s="48">
        <f>VLOOKUP($A4,'Occupancy Raw Data'!$B$8:$BE$45,'Occupancy Raw Data'!BB$3,FALSE)</f>
        <v>-2.6780246700989401</v>
      </c>
      <c r="U4" s="49">
        <f>VLOOKUP($A4,'Occupancy Raw Data'!$B$8:$BE$45,'Occupancy Raw Data'!BC$3,FALSE)</f>
        <v>-2.61297526217967</v>
      </c>
      <c r="V4" s="50">
        <f>VLOOKUP($A4,'Occupancy Raw Data'!$B$8:$BE$45,'Occupancy Raw Data'!BE$3,FALSE)</f>
        <v>-0.91282104762650296</v>
      </c>
      <c r="X4" s="51">
        <f>VLOOKUP($A4,'ADR Raw Data'!$B$6:$BE$43,'ADR Raw Data'!AG$1,FALSE)</f>
        <v>145.82513791325101</v>
      </c>
      <c r="Y4" s="52">
        <f>VLOOKUP($A4,'ADR Raw Data'!$B$6:$BE$43,'ADR Raw Data'!AH$1,FALSE)</f>
        <v>144.81906197597101</v>
      </c>
      <c r="Z4" s="52">
        <f>VLOOKUP($A4,'ADR Raw Data'!$B$6:$BE$43,'ADR Raw Data'!AI$1,FALSE)</f>
        <v>148.94133897322601</v>
      </c>
      <c r="AA4" s="52">
        <f>VLOOKUP($A4,'ADR Raw Data'!$B$6:$BE$43,'ADR Raw Data'!AJ$1,FALSE)</f>
        <v>148.32217752954199</v>
      </c>
      <c r="AB4" s="52">
        <f>VLOOKUP($A4,'ADR Raw Data'!$B$6:$BE$43,'ADR Raw Data'!AK$1,FALSE)</f>
        <v>145.555078979483</v>
      </c>
      <c r="AC4" s="53">
        <f>VLOOKUP($A4,'ADR Raw Data'!$B$6:$BE$43,'ADR Raw Data'!AL$1,FALSE)</f>
        <v>146.76498493029399</v>
      </c>
      <c r="AD4" s="52">
        <f>VLOOKUP($A4,'ADR Raw Data'!$B$6:$BE$43,'ADR Raw Data'!AN$1,FALSE)</f>
        <v>163.28171624718701</v>
      </c>
      <c r="AE4" s="52">
        <f>VLOOKUP($A4,'ADR Raw Data'!$B$6:$BE$43,'ADR Raw Data'!AO$1,FALSE)</f>
        <v>170.944469126977</v>
      </c>
      <c r="AF4" s="53">
        <f>VLOOKUP($A4,'ADR Raw Data'!$B$6:$BE$43,'ADR Raw Data'!AP$1,FALSE)</f>
        <v>167.24925360813401</v>
      </c>
      <c r="AG4" s="54">
        <f>VLOOKUP($A4,'ADR Raw Data'!$B$6:$BE$43,'ADR Raw Data'!AR$1,FALSE)</f>
        <v>153.34564761519599</v>
      </c>
      <c r="AI4" s="47">
        <f>VLOOKUP($A4,'ADR Raw Data'!$B$6:$BE$43,'ADR Raw Data'!AT$1,FALSE)</f>
        <v>1.34113914255119</v>
      </c>
      <c r="AJ4" s="48">
        <f>VLOOKUP($A4,'ADR Raw Data'!$B$6:$BE$43,'ADR Raw Data'!AU$1,FALSE)</f>
        <v>3.8561207784202298</v>
      </c>
      <c r="AK4" s="48">
        <f>VLOOKUP($A4,'ADR Raw Data'!$B$6:$BE$43,'ADR Raw Data'!AV$1,FALSE)</f>
        <v>4.3764580753791398</v>
      </c>
      <c r="AL4" s="48">
        <f>VLOOKUP($A4,'ADR Raw Data'!$B$6:$BE$43,'ADR Raw Data'!AW$1,FALSE)</f>
        <v>3.6510668410294098</v>
      </c>
      <c r="AM4" s="48">
        <f>VLOOKUP($A4,'ADR Raw Data'!$B$6:$BE$43,'ADR Raw Data'!AX$1,FALSE)</f>
        <v>1.68914167502881</v>
      </c>
      <c r="AN4" s="49">
        <f>VLOOKUP($A4,'ADR Raw Data'!$B$6:$BE$43,'ADR Raw Data'!AY$1,FALSE)</f>
        <v>3.0055305908601002</v>
      </c>
      <c r="AO4" s="48">
        <f>VLOOKUP($A4,'ADR Raw Data'!$B$6:$BE$43,'ADR Raw Data'!BA$1,FALSE)</f>
        <v>0.24437685787959801</v>
      </c>
      <c r="AP4" s="48">
        <f>VLOOKUP($A4,'ADR Raw Data'!$B$6:$BE$43,'ADR Raw Data'!BB$1,FALSE)</f>
        <v>0.20445512695142001</v>
      </c>
      <c r="AQ4" s="49">
        <f>VLOOKUP($A4,'ADR Raw Data'!$B$6:$BE$43,'ADR Raw Data'!BC$1,FALSE)</f>
        <v>0.221673868984684</v>
      </c>
      <c r="AR4" s="50">
        <f>VLOOKUP($A4,'ADR Raw Data'!$B$6:$BE$43,'ADR Raw Data'!BE$1,FALSE)</f>
        <v>1.9202163453280701</v>
      </c>
      <c r="AT4" s="51">
        <f>VLOOKUP($A4,'RevPAR Raw Data'!$B$6:$BE$43,'RevPAR Raw Data'!AG$1,FALSE)</f>
        <v>80.506611156106402</v>
      </c>
      <c r="AU4" s="52">
        <f>VLOOKUP($A4,'RevPAR Raw Data'!$B$6:$BE$43,'RevPAR Raw Data'!AH$1,FALSE)</f>
        <v>79.919705893212395</v>
      </c>
      <c r="AV4" s="52">
        <f>VLOOKUP($A4,'RevPAR Raw Data'!$B$6:$BE$43,'RevPAR Raw Data'!AI$1,FALSE)</f>
        <v>90.687614277017701</v>
      </c>
      <c r="AW4" s="52">
        <f>VLOOKUP($A4,'RevPAR Raw Data'!$B$6:$BE$43,'RevPAR Raw Data'!AJ$1,FALSE)</f>
        <v>92.865952726627498</v>
      </c>
      <c r="AX4" s="52">
        <f>VLOOKUP($A4,'RevPAR Raw Data'!$B$6:$BE$43,'RevPAR Raw Data'!AK$1,FALSE)</f>
        <v>90.585176122322594</v>
      </c>
      <c r="AY4" s="53">
        <f>VLOOKUP($A4,'RevPAR Raw Data'!$B$6:$BE$43,'RevPAR Raw Data'!AL$1,FALSE)</f>
        <v>86.913002418607107</v>
      </c>
      <c r="AZ4" s="52">
        <f>VLOOKUP($A4,'RevPAR Raw Data'!$B$6:$BE$43,'RevPAR Raw Data'!AN$1,FALSE)</f>
        <v>113.955176322076</v>
      </c>
      <c r="BA4" s="52">
        <f>VLOOKUP($A4,'RevPAR Raw Data'!$B$6:$BE$43,'RevPAR Raw Data'!AO$1,FALSE)</f>
        <v>127.259182430167</v>
      </c>
      <c r="BB4" s="53">
        <f>VLOOKUP($A4,'RevPAR Raw Data'!$B$6:$BE$43,'RevPAR Raw Data'!AP$1,FALSE)</f>
        <v>120.607179376121</v>
      </c>
      <c r="BC4" s="54">
        <f>VLOOKUP($A4,'RevPAR Raw Data'!$B$6:$BE$43,'RevPAR Raw Data'!AR$1,FALSE)</f>
        <v>96.540044778082603</v>
      </c>
      <c r="BE4" s="47">
        <f>VLOOKUP($A4,'RevPAR Raw Data'!$B$6:$BE$43,'RevPAR Raw Data'!AT$1,FALSE)</f>
        <v>-0.67346059597671404</v>
      </c>
      <c r="BF4" s="48">
        <f>VLOOKUP($A4,'RevPAR Raw Data'!$B$6:$BE$43,'RevPAR Raw Data'!AU$1,FALSE)</f>
        <v>2.8224451455867601</v>
      </c>
      <c r="BG4" s="48">
        <f>VLOOKUP($A4,'RevPAR Raw Data'!$B$6:$BE$43,'RevPAR Raw Data'!AV$1,FALSE)</f>
        <v>4.2883185523449097</v>
      </c>
      <c r="BH4" s="48">
        <f>VLOOKUP($A4,'RevPAR Raw Data'!$B$6:$BE$43,'RevPAR Raw Data'!AW$1,FALSE)</f>
        <v>3.6584252572246601</v>
      </c>
      <c r="BI4" s="48">
        <f>VLOOKUP($A4,'RevPAR Raw Data'!$B$6:$BE$43,'RevPAR Raw Data'!AX$1,FALSE)</f>
        <v>1.4055805591937101</v>
      </c>
      <c r="BJ4" s="49">
        <f>VLOOKUP($A4,'RevPAR Raw Data'!$B$6:$BE$43,'RevPAR Raw Data'!AY$1,FALSE)</f>
        <v>2.3336835685148101</v>
      </c>
      <c r="BK4" s="48">
        <f>VLOOKUP($A4,'RevPAR Raw Data'!$B$6:$BE$43,'RevPAR Raw Data'!BA$1,FALSE)</f>
        <v>0.20972368938859201</v>
      </c>
      <c r="BL4" s="48">
        <f>VLOOKUP($A4,'RevPAR Raw Data'!$B$6:$BE$43,'RevPAR Raw Data'!BB$1,FALSE)</f>
        <v>-0.24192876883523401</v>
      </c>
      <c r="BM4" s="49">
        <f>VLOOKUP($A4,'RevPAR Raw Data'!$B$6:$BE$43,'RevPAR Raw Data'!BC$1,FALSE)</f>
        <v>-2.9066266564637101E-2</v>
      </c>
      <c r="BN4" s="50">
        <f>VLOOKUP($A4,'RevPAR Raw Data'!$B$6:$BE$43,'RevPAR Raw Data'!BE$1,FALSE)</f>
        <v>1.4777714991801101</v>
      </c>
    </row>
    <row r="5" spans="1:66" x14ac:dyDescent="0.45">
      <c r="A5" s="46" t="s">
        <v>69</v>
      </c>
      <c r="B5" s="47">
        <f>VLOOKUP($A5,'Occupancy Raw Data'!$B$8:$BE$45,'Occupancy Raw Data'!AG$3,FALSE)</f>
        <v>52.781648135913699</v>
      </c>
      <c r="C5" s="48">
        <f>VLOOKUP($A5,'Occupancy Raw Data'!$B$8:$BE$45,'Occupancy Raw Data'!AH$3,FALSE)</f>
        <v>56.704886670695302</v>
      </c>
      <c r="D5" s="48">
        <f>VLOOKUP($A5,'Occupancy Raw Data'!$B$8:$BE$45,'Occupancy Raw Data'!AI$3,FALSE)</f>
        <v>63.483467969190301</v>
      </c>
      <c r="E5" s="48">
        <f>VLOOKUP($A5,'Occupancy Raw Data'!$B$8:$BE$45,'Occupancy Raw Data'!AJ$3,FALSE)</f>
        <v>64.025142463522997</v>
      </c>
      <c r="F5" s="48">
        <f>VLOOKUP($A5,'Occupancy Raw Data'!$B$8:$BE$45,'Occupancy Raw Data'!AK$3,FALSE)</f>
        <v>60.806875821904903</v>
      </c>
      <c r="G5" s="49">
        <f>VLOOKUP($A5,'Occupancy Raw Data'!$B$8:$BE$45,'Occupancy Raw Data'!AL$3,FALSE)</f>
        <v>59.560410245363101</v>
      </c>
      <c r="H5" s="48">
        <f>VLOOKUP($A5,'Occupancy Raw Data'!$B$8:$BE$45,'Occupancy Raw Data'!AN$3,FALSE)</f>
        <v>68.290632411995304</v>
      </c>
      <c r="I5" s="48">
        <f>VLOOKUP($A5,'Occupancy Raw Data'!$B$8:$BE$45,'Occupancy Raw Data'!AO$3,FALSE)</f>
        <v>73.9744342421467</v>
      </c>
      <c r="J5" s="49">
        <f>VLOOKUP($A5,'Occupancy Raw Data'!$B$8:$BE$45,'Occupancy Raw Data'!AP$3,FALSE)</f>
        <v>71.132533327071002</v>
      </c>
      <c r="K5" s="50">
        <f>VLOOKUP($A5,'Occupancy Raw Data'!$B$8:$BE$45,'Occupancy Raw Data'!AR$3,FALSE)</f>
        <v>62.866678624449399</v>
      </c>
      <c r="M5" s="47">
        <f>VLOOKUP($A5,'Occupancy Raw Data'!$B$8:$BE$45,'Occupancy Raw Data'!AT$3,FALSE)</f>
        <v>0.28306651067296601</v>
      </c>
      <c r="N5" s="48">
        <f>VLOOKUP($A5,'Occupancy Raw Data'!$B$8:$BE$45,'Occupancy Raw Data'!AU$3,FALSE)</f>
        <v>1.1944058661841701</v>
      </c>
      <c r="O5" s="48">
        <f>VLOOKUP($A5,'Occupancy Raw Data'!$B$8:$BE$45,'Occupancy Raw Data'!AV$3,FALSE)</f>
        <v>1.2879125313247399</v>
      </c>
      <c r="P5" s="48">
        <f>VLOOKUP($A5,'Occupancy Raw Data'!$B$8:$BE$45,'Occupancy Raw Data'!AW$3,FALSE)</f>
        <v>0.90316550707002696</v>
      </c>
      <c r="Q5" s="48">
        <f>VLOOKUP($A5,'Occupancy Raw Data'!$B$8:$BE$45,'Occupancy Raw Data'!AX$3,FALSE)</f>
        <v>-1.0866127789750599</v>
      </c>
      <c r="R5" s="49">
        <f>VLOOKUP($A5,'Occupancy Raw Data'!$B$8:$BE$45,'Occupancy Raw Data'!AY$3,FALSE)</f>
        <v>0.51680210561198103</v>
      </c>
      <c r="S5" s="48">
        <f>VLOOKUP($A5,'Occupancy Raw Data'!$B$8:$BE$45,'Occupancy Raw Data'!BA$3,FALSE)</f>
        <v>-2.5182257337656702</v>
      </c>
      <c r="T5" s="48">
        <f>VLOOKUP($A5,'Occupancy Raw Data'!$B$8:$BE$45,'Occupancy Raw Data'!BB$3,FALSE)</f>
        <v>-1.7789131215012499</v>
      </c>
      <c r="U5" s="49">
        <f>VLOOKUP($A5,'Occupancy Raw Data'!$B$8:$BE$45,'Occupancy Raw Data'!BC$3,FALSE)</f>
        <v>-2.1351952896875601</v>
      </c>
      <c r="V5" s="50">
        <f>VLOOKUP($A5,'Occupancy Raw Data'!$B$8:$BE$45,'Occupancy Raw Data'!BE$3,FALSE)</f>
        <v>-0.35538928497442202</v>
      </c>
      <c r="X5" s="51">
        <f>VLOOKUP($A5,'ADR Raw Data'!$B$6:$BE$43,'ADR Raw Data'!AG$1,FALSE)</f>
        <v>122.527642998158</v>
      </c>
      <c r="Y5" s="52">
        <f>VLOOKUP($A5,'ADR Raw Data'!$B$6:$BE$43,'ADR Raw Data'!AH$1,FALSE)</f>
        <v>123.189877569732</v>
      </c>
      <c r="Z5" s="52">
        <f>VLOOKUP($A5,'ADR Raw Data'!$B$6:$BE$43,'ADR Raw Data'!AI$1,FALSE)</f>
        <v>127.65676528370599</v>
      </c>
      <c r="AA5" s="52">
        <f>VLOOKUP($A5,'ADR Raw Data'!$B$6:$BE$43,'ADR Raw Data'!AJ$1,FALSE)</f>
        <v>126.555643313763</v>
      </c>
      <c r="AB5" s="52">
        <f>VLOOKUP($A5,'ADR Raw Data'!$B$6:$BE$43,'ADR Raw Data'!AK$1,FALSE)</f>
        <v>121.91037937154</v>
      </c>
      <c r="AC5" s="53">
        <f>VLOOKUP($A5,'ADR Raw Data'!$B$6:$BE$43,'ADR Raw Data'!AL$1,FALSE)</f>
        <v>124.48708699410901</v>
      </c>
      <c r="AD5" s="52">
        <f>VLOOKUP($A5,'ADR Raw Data'!$B$6:$BE$43,'ADR Raw Data'!AN$1,FALSE)</f>
        <v>140.86819449430601</v>
      </c>
      <c r="AE5" s="52">
        <f>VLOOKUP($A5,'ADR Raw Data'!$B$6:$BE$43,'ADR Raw Data'!AO$1,FALSE)</f>
        <v>146.64304117707999</v>
      </c>
      <c r="AF5" s="53">
        <f>VLOOKUP($A5,'ADR Raw Data'!$B$6:$BE$43,'ADR Raw Data'!AP$1,FALSE)</f>
        <v>143.870976739029</v>
      </c>
      <c r="AG5" s="54">
        <f>VLOOKUP($A5,'ADR Raw Data'!$B$6:$BE$43,'ADR Raw Data'!AR$1,FALSE)</f>
        <v>130.753424033306</v>
      </c>
      <c r="AI5" s="47">
        <f>VLOOKUP($A5,'ADR Raw Data'!$B$6:$BE$43,'ADR Raw Data'!AT$1,FALSE)</f>
        <v>4.4346705328089904</v>
      </c>
      <c r="AJ5" s="48">
        <f>VLOOKUP($A5,'ADR Raw Data'!$B$6:$BE$43,'ADR Raw Data'!AU$1,FALSE)</f>
        <v>6.0713964157915798</v>
      </c>
      <c r="AK5" s="48">
        <f>VLOOKUP($A5,'ADR Raw Data'!$B$6:$BE$43,'ADR Raw Data'!AV$1,FALSE)</f>
        <v>6.4330817996895</v>
      </c>
      <c r="AL5" s="48">
        <f>VLOOKUP($A5,'ADR Raw Data'!$B$6:$BE$43,'ADR Raw Data'!AW$1,FALSE)</f>
        <v>6.4017354532342301</v>
      </c>
      <c r="AM5" s="48">
        <f>VLOOKUP($A5,'ADR Raw Data'!$B$6:$BE$43,'ADR Raw Data'!AX$1,FALSE)</f>
        <v>3.5608977297672899</v>
      </c>
      <c r="AN5" s="49">
        <f>VLOOKUP($A5,'ADR Raw Data'!$B$6:$BE$43,'ADR Raw Data'!AY$1,FALSE)</f>
        <v>5.4244563907740204</v>
      </c>
      <c r="AO5" s="48">
        <f>VLOOKUP($A5,'ADR Raw Data'!$B$6:$BE$43,'ADR Raw Data'!BA$1,FALSE)</f>
        <v>2.03685838838613</v>
      </c>
      <c r="AP5" s="48">
        <f>VLOOKUP($A5,'ADR Raw Data'!$B$6:$BE$43,'ADR Raw Data'!BB$1,FALSE)</f>
        <v>1.9778422274382701</v>
      </c>
      <c r="AQ5" s="49">
        <f>VLOOKUP($A5,'ADR Raw Data'!$B$6:$BE$43,'ADR Raw Data'!BC$1,FALSE)</f>
        <v>2.0134059153180499</v>
      </c>
      <c r="AR5" s="50">
        <f>VLOOKUP($A5,'ADR Raw Data'!$B$6:$BE$43,'ADR Raw Data'!BE$1,FALSE)</f>
        <v>4.0741422985290701</v>
      </c>
      <c r="AT5" s="51">
        <f>VLOOKUP($A5,'RevPAR Raw Data'!$B$6:$BE$43,'RevPAR Raw Data'!AG$1,FALSE)</f>
        <v>65.164436012048796</v>
      </c>
      <c r="AU5" s="52">
        <f>VLOOKUP($A5,'RevPAR Raw Data'!$B$6:$BE$43,'RevPAR Raw Data'!AH$1,FALSE)</f>
        <v>68.333356603513394</v>
      </c>
      <c r="AV5" s="52">
        <f>VLOOKUP($A5,'RevPAR Raw Data'!$B$6:$BE$43,'RevPAR Raw Data'!AI$1,FALSE)</f>
        <v>78.953681876637802</v>
      </c>
      <c r="AW5" s="52">
        <f>VLOOKUP($A5,'RevPAR Raw Data'!$B$6:$BE$43,'RevPAR Raw Data'!AJ$1,FALSE)</f>
        <v>80.163604003308194</v>
      </c>
      <c r="AX5" s="52">
        <f>VLOOKUP($A5,'RevPAR Raw Data'!$B$6:$BE$43,'RevPAR Raw Data'!AK$1,FALSE)</f>
        <v>76.809502846191293</v>
      </c>
      <c r="AY5" s="53">
        <f>VLOOKUP($A5,'RevPAR Raw Data'!$B$6:$BE$43,'RevPAR Raw Data'!AL$1,FALSE)</f>
        <v>73.884903354836098</v>
      </c>
      <c r="AZ5" s="52">
        <f>VLOOKUP($A5,'RevPAR Raw Data'!$B$6:$BE$43,'RevPAR Raw Data'!AN$1,FALSE)</f>
        <v>100.663733449094</v>
      </c>
      <c r="BA5" s="52">
        <f>VLOOKUP($A5,'RevPAR Raw Data'!$B$6:$BE$43,'RevPAR Raw Data'!AO$1,FALSE)</f>
        <v>111.335672848545</v>
      </c>
      <c r="BB5" s="53">
        <f>VLOOKUP($A5,'RevPAR Raw Data'!$B$6:$BE$43,'RevPAR Raw Data'!AP$1,FALSE)</f>
        <v>105.99970314881899</v>
      </c>
      <c r="BC5" s="54">
        <f>VLOOKUP($A5,'RevPAR Raw Data'!$B$6:$BE$43,'RevPAR Raw Data'!AR$1,FALSE)</f>
        <v>83.060398228722804</v>
      </c>
      <c r="BE5" s="47">
        <f>VLOOKUP($A5,'RevPAR Raw Data'!$B$6:$BE$43,'RevPAR Raw Data'!AT$1,FALSE)</f>
        <v>-0.18666408884147401</v>
      </c>
      <c r="BF5" s="48">
        <f>VLOOKUP($A5,'RevPAR Raw Data'!$B$6:$BE$43,'RevPAR Raw Data'!AU$1,FALSE)</f>
        <v>4.6232889031063298</v>
      </c>
      <c r="BG5" s="48">
        <f>VLOOKUP($A5,'RevPAR Raw Data'!$B$6:$BE$43,'RevPAR Raw Data'!AV$1,FALSE)</f>
        <v>5.6780599732814698</v>
      </c>
      <c r="BH5" s="48">
        <f>VLOOKUP($A5,'RevPAR Raw Data'!$B$6:$BE$43,'RevPAR Raw Data'!AW$1,FALSE)</f>
        <v>5.5780793508296904</v>
      </c>
      <c r="BI5" s="48">
        <f>VLOOKUP($A5,'RevPAR Raw Data'!$B$6:$BE$43,'RevPAR Raw Data'!AX$1,FALSE)</f>
        <v>3.9425397205602999</v>
      </c>
      <c r="BJ5" s="49">
        <f>VLOOKUP($A5,'RevPAR Raw Data'!$B$6:$BE$43,'RevPAR Raw Data'!AY$1,FALSE)</f>
        <v>4.0236166418198298</v>
      </c>
      <c r="BK5" s="48">
        <f>VLOOKUP($A5,'RevPAR Raw Data'!$B$6:$BE$43,'RevPAR Raw Data'!BA$1,FALSE)</f>
        <v>4.6525411517581698</v>
      </c>
      <c r="BL5" s="48">
        <f>VLOOKUP($A5,'RevPAR Raw Data'!$B$6:$BE$43,'RevPAR Raw Data'!BB$1,FALSE)</f>
        <v>5.0044724583930904</v>
      </c>
      <c r="BM5" s="49">
        <f>VLOOKUP($A5,'RevPAR Raw Data'!$B$6:$BE$43,'RevPAR Raw Data'!BC$1,FALSE)</f>
        <v>4.8370701709518702</v>
      </c>
      <c r="BN5" s="50">
        <f>VLOOKUP($A5,'RevPAR Raw Data'!$B$6:$BE$43,'RevPAR Raw Data'!BE$1,FALSE)</f>
        <v>4.3200656094899603</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87</v>
      </c>
      <c r="B7" s="47">
        <f>VLOOKUP($A7,'Occupancy Raw Data'!$B$8:$BE$45,'Occupancy Raw Data'!AG$3,FALSE)</f>
        <v>56.312881266024199</v>
      </c>
      <c r="C7" s="48">
        <f>VLOOKUP($A7,'Occupancy Raw Data'!$B$8:$BE$45,'Occupancy Raw Data'!AH$3,FALSE)</f>
        <v>61.267571390681603</v>
      </c>
      <c r="D7" s="48">
        <f>VLOOKUP($A7,'Occupancy Raw Data'!$B$8:$BE$45,'Occupancy Raw Data'!AI$3,FALSE)</f>
        <v>69.585138360887598</v>
      </c>
      <c r="E7" s="48">
        <f>VLOOKUP($A7,'Occupancy Raw Data'!$B$8:$BE$45,'Occupancy Raw Data'!AJ$3,FALSE)</f>
        <v>69.134691892847599</v>
      </c>
      <c r="F7" s="48">
        <f>VLOOKUP($A7,'Occupancy Raw Data'!$B$8:$BE$45,'Occupancy Raw Data'!AK$3,FALSE)</f>
        <v>62.270135266554597</v>
      </c>
      <c r="G7" s="49">
        <f>VLOOKUP($A7,'Occupancy Raw Data'!$B$8:$BE$45,'Occupancy Raw Data'!AL$3,FALSE)</f>
        <v>63.714083635399099</v>
      </c>
      <c r="H7" s="48">
        <f>VLOOKUP($A7,'Occupancy Raw Data'!$B$8:$BE$45,'Occupancy Raw Data'!AN$3,FALSE)</f>
        <v>66.765551761156004</v>
      </c>
      <c r="I7" s="48">
        <f>VLOOKUP($A7,'Occupancy Raw Data'!$B$8:$BE$45,'Occupancy Raw Data'!AO$3,FALSE)</f>
        <v>72.667521421401602</v>
      </c>
      <c r="J7" s="49">
        <f>VLOOKUP($A7,'Occupancy Raw Data'!$B$8:$BE$45,'Occupancy Raw Data'!AP$3,FALSE)</f>
        <v>69.717250186838498</v>
      </c>
      <c r="K7" s="50">
        <f>VLOOKUP($A7,'Occupancy Raw Data'!$B$8:$BE$45,'Occupancy Raw Data'!AR$3,FALSE)</f>
        <v>65.430312284639896</v>
      </c>
      <c r="M7" s="47">
        <f>VLOOKUP($A7,'Occupancy Raw Data'!$B$8:$BE$45,'Occupancy Raw Data'!AT$3,FALSE)</f>
        <v>6.7968268624354904</v>
      </c>
      <c r="N7" s="48">
        <f>VLOOKUP($A7,'Occupancy Raw Data'!$B$8:$BE$45,'Occupancy Raw Data'!AU$3,FALSE)</f>
        <v>8.6996164520817398</v>
      </c>
      <c r="O7" s="48">
        <f>VLOOKUP($A7,'Occupancy Raw Data'!$B$8:$BE$45,'Occupancy Raw Data'!AV$3,FALSE)</f>
        <v>8.7504987304531507</v>
      </c>
      <c r="P7" s="48">
        <f>VLOOKUP($A7,'Occupancy Raw Data'!$B$8:$BE$45,'Occupancy Raw Data'!AW$3,FALSE)</f>
        <v>6.9393193310095604</v>
      </c>
      <c r="Q7" s="48">
        <f>VLOOKUP($A7,'Occupancy Raw Data'!$B$8:$BE$45,'Occupancy Raw Data'!AX$3,FALSE)</f>
        <v>2.26909921604675</v>
      </c>
      <c r="R7" s="49">
        <f>VLOOKUP($A7,'Occupancy Raw Data'!$B$8:$BE$45,'Occupancy Raw Data'!AY$3,FALSE)</f>
        <v>6.6823965935850698</v>
      </c>
      <c r="S7" s="48">
        <f>VLOOKUP($A7,'Occupancy Raw Data'!$B$8:$BE$45,'Occupancy Raw Data'!BA$3,FALSE)</f>
        <v>1.76560341496054</v>
      </c>
      <c r="T7" s="48">
        <f>VLOOKUP($A7,'Occupancy Raw Data'!$B$8:$BE$45,'Occupancy Raw Data'!BB$3,FALSE)</f>
        <v>2.0930166736149598</v>
      </c>
      <c r="U7" s="49">
        <f>VLOOKUP($A7,'Occupancy Raw Data'!$B$8:$BE$45,'Occupancy Raw Data'!BC$3,FALSE)</f>
        <v>1.9370203835880899</v>
      </c>
      <c r="V7" s="50">
        <f>VLOOKUP($A7,'Occupancy Raw Data'!$B$8:$BE$45,'Occupancy Raw Data'!BE$3,FALSE)</f>
        <v>5.1941727471184098</v>
      </c>
      <c r="X7" s="51">
        <f>VLOOKUP($A7,'ADR Raw Data'!$B$6:$BE$43,'ADR Raw Data'!AG$1,FALSE)</f>
        <v>155.06641057845499</v>
      </c>
      <c r="Y7" s="52">
        <f>VLOOKUP($A7,'ADR Raw Data'!$B$6:$BE$43,'ADR Raw Data'!AH$1,FALSE)</f>
        <v>173.84245509543601</v>
      </c>
      <c r="Z7" s="52">
        <f>VLOOKUP($A7,'ADR Raw Data'!$B$6:$BE$43,'ADR Raw Data'!AI$1,FALSE)</f>
        <v>182.60869476004501</v>
      </c>
      <c r="AA7" s="52">
        <f>VLOOKUP($A7,'ADR Raw Data'!$B$6:$BE$43,'ADR Raw Data'!AJ$1,FALSE)</f>
        <v>177.36158951766799</v>
      </c>
      <c r="AB7" s="52">
        <f>VLOOKUP($A7,'ADR Raw Data'!$B$6:$BE$43,'ADR Raw Data'!AK$1,FALSE)</f>
        <v>159.708074360658</v>
      </c>
      <c r="AC7" s="53">
        <f>VLOOKUP($A7,'ADR Raw Data'!$B$6:$BE$43,'ADR Raw Data'!AL$1,FALSE)</f>
        <v>170.43916141229599</v>
      </c>
      <c r="AD7" s="52">
        <f>VLOOKUP($A7,'ADR Raw Data'!$B$6:$BE$43,'ADR Raw Data'!AN$1,FALSE)</f>
        <v>152.66604406184101</v>
      </c>
      <c r="AE7" s="52">
        <f>VLOOKUP($A7,'ADR Raw Data'!$B$6:$BE$43,'ADR Raw Data'!AO$1,FALSE)</f>
        <v>155.88130942325299</v>
      </c>
      <c r="AF7" s="53">
        <f>VLOOKUP($A7,'ADR Raw Data'!$B$6:$BE$43,'ADR Raw Data'!AP$1,FALSE)</f>
        <v>154.342113206162</v>
      </c>
      <c r="AG7" s="54">
        <f>VLOOKUP($A7,'ADR Raw Data'!$B$6:$BE$43,'ADR Raw Data'!AR$1,FALSE)</f>
        <v>165.53570571732999</v>
      </c>
      <c r="AI7" s="47">
        <f>VLOOKUP($A7,'ADR Raw Data'!$B$6:$BE$43,'ADR Raw Data'!AT$1,FALSE)</f>
        <v>7.3204349950192</v>
      </c>
      <c r="AJ7" s="48">
        <f>VLOOKUP($A7,'ADR Raw Data'!$B$6:$BE$43,'ADR Raw Data'!AU$1,FALSE)</f>
        <v>8.7851228383383493</v>
      </c>
      <c r="AK7" s="48">
        <f>VLOOKUP($A7,'ADR Raw Data'!$B$6:$BE$43,'ADR Raw Data'!AV$1,FALSE)</f>
        <v>7.1672407056094398</v>
      </c>
      <c r="AL7" s="48">
        <f>VLOOKUP($A7,'ADR Raw Data'!$B$6:$BE$43,'ADR Raw Data'!AW$1,FALSE)</f>
        <v>4.5632478330039703</v>
      </c>
      <c r="AM7" s="48">
        <f>VLOOKUP($A7,'ADR Raw Data'!$B$6:$BE$43,'ADR Raw Data'!AX$1,FALSE)</f>
        <v>0.92064831982345696</v>
      </c>
      <c r="AN7" s="49">
        <f>VLOOKUP($A7,'ADR Raw Data'!$B$6:$BE$43,'ADR Raw Data'!AY$1,FALSE)</f>
        <v>5.74576195133778</v>
      </c>
      <c r="AO7" s="48">
        <f>VLOOKUP($A7,'ADR Raw Data'!$B$6:$BE$43,'ADR Raw Data'!BA$1,FALSE)</f>
        <v>3.6719852969317599</v>
      </c>
      <c r="AP7" s="48">
        <f>VLOOKUP($A7,'ADR Raw Data'!$B$6:$BE$43,'ADR Raw Data'!BB$1,FALSE)</f>
        <v>3.9060072261703298</v>
      </c>
      <c r="AQ7" s="49">
        <f>VLOOKUP($A7,'ADR Raw Data'!$B$6:$BE$43,'ADR Raw Data'!BC$1,FALSE)</f>
        <v>3.7968411388629302</v>
      </c>
      <c r="AR7" s="50">
        <f>VLOOKUP($A7,'ADR Raw Data'!$B$6:$BE$43,'ADR Raw Data'!BE$1,FALSE)</f>
        <v>5.2639324919980899</v>
      </c>
      <c r="AT7" s="51">
        <f>VLOOKUP($A7,'RevPAR Raw Data'!$B$6:$BE$43,'RevPAR Raw Data'!AG$1,FALSE)</f>
        <v>75.252068711542407</v>
      </c>
      <c r="AU7" s="52">
        <f>VLOOKUP($A7,'RevPAR Raw Data'!$B$6:$BE$43,'RevPAR Raw Data'!AH$1,FALSE)</f>
        <v>83.142844210191001</v>
      </c>
      <c r="AV7" s="52">
        <f>VLOOKUP($A7,'RevPAR Raw Data'!$B$6:$BE$43,'RevPAR Raw Data'!AI$1,FALSE)</f>
        <v>99.1876743887711</v>
      </c>
      <c r="AW7" s="52">
        <f>VLOOKUP($A7,'RevPAR Raw Data'!$B$6:$BE$43,'RevPAR Raw Data'!AJ$1,FALSE)</f>
        <v>101.884576043634</v>
      </c>
      <c r="AX7" s="52">
        <f>VLOOKUP($A7,'RevPAR Raw Data'!$B$6:$BE$43,'RevPAR Raw Data'!AK$1,FALSE)</f>
        <v>92.781019945943697</v>
      </c>
      <c r="AY7" s="53">
        <f>VLOOKUP($A7,'RevPAR Raw Data'!$B$6:$BE$43,'RevPAR Raw Data'!AL$1,FALSE)</f>
        <v>90.449636660016495</v>
      </c>
      <c r="AZ7" s="52">
        <f>VLOOKUP($A7,'RevPAR Raw Data'!$B$6:$BE$43,'RevPAR Raw Data'!AN$1,FALSE)</f>
        <v>102.141245103847</v>
      </c>
      <c r="BA7" s="52">
        <f>VLOOKUP($A7,'RevPAR Raw Data'!$B$6:$BE$43,'RevPAR Raw Data'!AO$1,FALSE)</f>
        <v>112.77553024341501</v>
      </c>
      <c r="BB7" s="53">
        <f>VLOOKUP($A7,'RevPAR Raw Data'!$B$6:$BE$43,'RevPAR Raw Data'!AP$1,FALSE)</f>
        <v>107.45838767363099</v>
      </c>
      <c r="BC7" s="54">
        <f>VLOOKUP($A7,'RevPAR Raw Data'!$B$6:$BE$43,'RevPAR Raw Data'!AR$1,FALSE)</f>
        <v>95.311383081832801</v>
      </c>
      <c r="BE7" s="47">
        <f>VLOOKUP($A7,'RevPAR Raw Data'!$B$6:$BE$43,'RevPAR Raw Data'!AT$1,FALSE)</f>
        <v>4.7340653683270002</v>
      </c>
      <c r="BF7" s="48">
        <f>VLOOKUP($A7,'RevPAR Raw Data'!$B$6:$BE$43,'RevPAR Raw Data'!AU$1,FALSE)</f>
        <v>10.075611466783499</v>
      </c>
      <c r="BG7" s="48">
        <f>VLOOKUP($A7,'RevPAR Raw Data'!$B$6:$BE$43,'RevPAR Raw Data'!AV$1,FALSE)</f>
        <v>10.5881522846355</v>
      </c>
      <c r="BH7" s="48">
        <f>VLOOKUP($A7,'RevPAR Raw Data'!$B$6:$BE$43,'RevPAR Raw Data'!AW$1,FALSE)</f>
        <v>10.657354110739499</v>
      </c>
      <c r="BI7" s="48">
        <f>VLOOKUP($A7,'RevPAR Raw Data'!$B$6:$BE$43,'RevPAR Raw Data'!AX$1,FALSE)</f>
        <v>8.33287221700248</v>
      </c>
      <c r="BJ7" s="49">
        <f>VLOOKUP($A7,'RevPAR Raw Data'!$B$6:$BE$43,'RevPAR Raw Data'!AY$1,FALSE)</f>
        <v>9.0307338886619295</v>
      </c>
      <c r="BK7" s="48">
        <f>VLOOKUP($A7,'RevPAR Raw Data'!$B$6:$BE$43,'RevPAR Raw Data'!BA$1,FALSE)</f>
        <v>10.303887916372201</v>
      </c>
      <c r="BL7" s="48">
        <f>VLOOKUP($A7,'RevPAR Raw Data'!$B$6:$BE$43,'RevPAR Raw Data'!BB$1,FALSE)</f>
        <v>9.6867715005232906</v>
      </c>
      <c r="BM7" s="49">
        <f>VLOOKUP($A7,'RevPAR Raw Data'!$B$6:$BE$43,'RevPAR Raw Data'!BC$1,FALSE)</f>
        <v>9.9791986302392797</v>
      </c>
      <c r="BN7" s="50">
        <f>VLOOKUP($A7,'RevPAR Raw Data'!$B$6:$BE$43,'RevPAR Raw Data'!BE$1,FALSE)</f>
        <v>9.3380348940651299</v>
      </c>
    </row>
    <row r="8" spans="1:66" x14ac:dyDescent="0.45">
      <c r="A8" s="63" t="s">
        <v>88</v>
      </c>
      <c r="B8" s="47">
        <f>VLOOKUP($A8,'Occupancy Raw Data'!$B$8:$BE$45,'Occupancy Raw Data'!AG$3,FALSE)</f>
        <v>54.051893118745397</v>
      </c>
      <c r="C8" s="48">
        <f>VLOOKUP($A8,'Occupancy Raw Data'!$B$8:$BE$45,'Occupancy Raw Data'!AH$3,FALSE)</f>
        <v>65.792324357783897</v>
      </c>
      <c r="D8" s="48">
        <f>VLOOKUP($A8,'Occupancy Raw Data'!$B$8:$BE$45,'Occupancy Raw Data'!AI$3,FALSE)</f>
        <v>73.535025275972302</v>
      </c>
      <c r="E8" s="48">
        <f>VLOOKUP($A8,'Occupancy Raw Data'!$B$8:$BE$45,'Occupancy Raw Data'!AJ$3,FALSE)</f>
        <v>72.591045084081202</v>
      </c>
      <c r="F8" s="48">
        <f>VLOOKUP($A8,'Occupancy Raw Data'!$B$8:$BE$45,'Occupancy Raw Data'!AK$3,FALSE)</f>
        <v>62.5580315691736</v>
      </c>
      <c r="G8" s="49">
        <f>VLOOKUP($A8,'Occupancy Raw Data'!$B$8:$BE$45,'Occupancy Raw Data'!AL$3,FALSE)</f>
        <v>65.705663881151295</v>
      </c>
      <c r="H8" s="48">
        <f>VLOOKUP($A8,'Occupancy Raw Data'!$B$8:$BE$45,'Occupancy Raw Data'!AN$3,FALSE)</f>
        <v>63.881151346332402</v>
      </c>
      <c r="I8" s="48">
        <f>VLOOKUP($A8,'Occupancy Raw Data'!$B$8:$BE$45,'Occupancy Raw Data'!AO$3,FALSE)</f>
        <v>69.983493242546103</v>
      </c>
      <c r="J8" s="49">
        <f>VLOOKUP($A8,'Occupancy Raw Data'!$B$8:$BE$45,'Occupancy Raw Data'!AP$3,FALSE)</f>
        <v>66.932322294439203</v>
      </c>
      <c r="K8" s="50">
        <f>VLOOKUP($A8,'Occupancy Raw Data'!$B$8:$BE$45,'Occupancy Raw Data'!AR$3,FALSE)</f>
        <v>66.056137713519306</v>
      </c>
      <c r="M8" s="47">
        <f>VLOOKUP($A8,'Occupancy Raw Data'!$B$8:$BE$45,'Occupancy Raw Data'!AT$3,FALSE)</f>
        <v>3.2130426875475502</v>
      </c>
      <c r="N8" s="48">
        <f>VLOOKUP($A8,'Occupancy Raw Data'!$B$8:$BE$45,'Occupancy Raw Data'!AU$3,FALSE)</f>
        <v>8.2432768335266005</v>
      </c>
      <c r="O8" s="48">
        <f>VLOOKUP($A8,'Occupancy Raw Data'!$B$8:$BE$45,'Occupancy Raw Data'!AV$3,FALSE)</f>
        <v>5.8089767667513001</v>
      </c>
      <c r="P8" s="48">
        <f>VLOOKUP($A8,'Occupancy Raw Data'!$B$8:$BE$45,'Occupancy Raw Data'!AW$3,FALSE)</f>
        <v>4.0435368821315096</v>
      </c>
      <c r="Q8" s="48">
        <f>VLOOKUP($A8,'Occupancy Raw Data'!$B$8:$BE$45,'Occupancy Raw Data'!AX$3,FALSE)</f>
        <v>-0.98840581080254797</v>
      </c>
      <c r="R8" s="49">
        <f>VLOOKUP($A8,'Occupancy Raw Data'!$B$8:$BE$45,'Occupancy Raw Data'!AY$3,FALSE)</f>
        <v>4.0959426451795302</v>
      </c>
      <c r="S8" s="48">
        <f>VLOOKUP($A8,'Occupancy Raw Data'!$B$8:$BE$45,'Occupancy Raw Data'!BA$3,FALSE)</f>
        <v>0.448835374964067</v>
      </c>
      <c r="T8" s="48">
        <f>VLOOKUP($A8,'Occupancy Raw Data'!$B$8:$BE$45,'Occupancy Raw Data'!BB$3,FALSE)</f>
        <v>4.2771501556641702</v>
      </c>
      <c r="U8" s="49">
        <f>VLOOKUP($A8,'Occupancy Raw Data'!$B$8:$BE$45,'Occupancy Raw Data'!BC$3,FALSE)</f>
        <v>2.41450111195239</v>
      </c>
      <c r="V8" s="50">
        <f>VLOOKUP($A8,'Occupancy Raw Data'!$B$8:$BE$45,'Occupancy Raw Data'!BE$3,FALSE)</f>
        <v>3.6035070408501402</v>
      </c>
      <c r="X8" s="51">
        <f>VLOOKUP($A8,'ADR Raw Data'!$B$6:$BE$43,'ADR Raw Data'!AG$1,FALSE)</f>
        <v>155.67494154697701</v>
      </c>
      <c r="Y8" s="52">
        <f>VLOOKUP($A8,'ADR Raw Data'!$B$6:$BE$43,'ADR Raw Data'!AH$1,FALSE)</f>
        <v>187.71713708887</v>
      </c>
      <c r="Z8" s="52">
        <f>VLOOKUP($A8,'ADR Raw Data'!$B$6:$BE$43,'ADR Raw Data'!AI$1,FALSE)</f>
        <v>196.35960822138799</v>
      </c>
      <c r="AA8" s="52">
        <f>VLOOKUP($A8,'ADR Raw Data'!$B$6:$BE$43,'ADR Raw Data'!AJ$1,FALSE)</f>
        <v>191.59880298454399</v>
      </c>
      <c r="AB8" s="52">
        <f>VLOOKUP($A8,'ADR Raw Data'!$B$6:$BE$43,'ADR Raw Data'!AK$1,FALSE)</f>
        <v>167.051376623376</v>
      </c>
      <c r="AC8" s="53">
        <f>VLOOKUP($A8,'ADR Raw Data'!$B$6:$BE$43,'ADR Raw Data'!AL$1,FALSE)</f>
        <v>181.30231077824001</v>
      </c>
      <c r="AD8" s="52">
        <f>VLOOKUP($A8,'ADR Raw Data'!$B$6:$BE$43,'ADR Raw Data'!AN$1,FALSE)</f>
        <v>141.538342619509</v>
      </c>
      <c r="AE8" s="52">
        <f>VLOOKUP($A8,'ADR Raw Data'!$B$6:$BE$43,'ADR Raw Data'!AO$1,FALSE)</f>
        <v>139.382800545441</v>
      </c>
      <c r="AF8" s="53">
        <f>VLOOKUP($A8,'ADR Raw Data'!$B$6:$BE$43,'ADR Raw Data'!AP$1,FALSE)</f>
        <v>140.41144040692001</v>
      </c>
      <c r="AG8" s="54">
        <f>VLOOKUP($A8,'ADR Raw Data'!$B$6:$BE$43,'ADR Raw Data'!AR$1,FALSE)</f>
        <v>169.46423741765599</v>
      </c>
      <c r="AI8" s="47">
        <f>VLOOKUP($A8,'ADR Raw Data'!$B$6:$BE$43,'ADR Raw Data'!AT$1,FALSE)</f>
        <v>7.2863676687205698</v>
      </c>
      <c r="AJ8" s="48">
        <f>VLOOKUP($A8,'ADR Raw Data'!$B$6:$BE$43,'ADR Raw Data'!AU$1,FALSE)</f>
        <v>8.8812426272051805</v>
      </c>
      <c r="AK8" s="48">
        <f>VLOOKUP($A8,'ADR Raw Data'!$B$6:$BE$43,'ADR Raw Data'!AV$1,FALSE)</f>
        <v>7.2235770387998297</v>
      </c>
      <c r="AL8" s="48">
        <f>VLOOKUP($A8,'ADR Raw Data'!$B$6:$BE$43,'ADR Raw Data'!AW$1,FALSE)</f>
        <v>6.26174512735889</v>
      </c>
      <c r="AM8" s="48">
        <f>VLOOKUP($A8,'ADR Raw Data'!$B$6:$BE$43,'ADR Raw Data'!AX$1,FALSE)</f>
        <v>2.1070733895571299</v>
      </c>
      <c r="AN8" s="49">
        <f>VLOOKUP($A8,'ADR Raw Data'!$B$6:$BE$43,'ADR Raw Data'!AY$1,FALSE)</f>
        <v>6.50943559028505</v>
      </c>
      <c r="AO8" s="48">
        <f>VLOOKUP($A8,'ADR Raw Data'!$B$6:$BE$43,'ADR Raw Data'!BA$1,FALSE)</f>
        <v>2.0444215220945301</v>
      </c>
      <c r="AP8" s="48">
        <f>VLOOKUP($A8,'ADR Raw Data'!$B$6:$BE$43,'ADR Raw Data'!BB$1,FALSE)</f>
        <v>0.48094127804865899</v>
      </c>
      <c r="AQ8" s="49">
        <f>VLOOKUP($A8,'ADR Raw Data'!$B$6:$BE$43,'ADR Raw Data'!BC$1,FALSE)</f>
        <v>1.2270970389412601</v>
      </c>
      <c r="AR8" s="50">
        <f>VLOOKUP($A8,'ADR Raw Data'!$B$6:$BE$43,'ADR Raw Data'!BE$1,FALSE)</f>
        <v>5.2619184395948801</v>
      </c>
      <c r="AT8" s="51">
        <f>VLOOKUP($A8,'RevPAR Raw Data'!$B$6:$BE$43,'RevPAR Raw Data'!AG$1,FALSE)</f>
        <v>71.533115134633206</v>
      </c>
      <c r="AU8" s="52">
        <f>VLOOKUP($A8,'RevPAR Raw Data'!$B$6:$BE$43,'RevPAR Raw Data'!AH$1,FALSE)</f>
        <v>95.4762877849994</v>
      </c>
      <c r="AV8" s="52">
        <f>VLOOKUP($A8,'RevPAR Raw Data'!$B$6:$BE$43,'RevPAR Raw Data'!AI$1,FALSE)</f>
        <v>114.518551274115</v>
      </c>
      <c r="AW8" s="52">
        <f>VLOOKUP($A8,'RevPAR Raw Data'!$B$6:$BE$43,'RevPAR Raw Data'!AJ$1,FALSE)</f>
        <v>115.784156092025</v>
      </c>
      <c r="AX8" s="52">
        <f>VLOOKUP($A8,'RevPAR Raw Data'!$B$6:$BE$43,'RevPAR Raw Data'!AK$1,FALSE)</f>
        <v>94.901772155163499</v>
      </c>
      <c r="AY8" s="53">
        <f>VLOOKUP($A8,'RevPAR Raw Data'!$B$6:$BE$43,'RevPAR Raw Data'!AL$1,FALSE)</f>
        <v>98.442776488187306</v>
      </c>
      <c r="AZ8" s="52">
        <f>VLOOKUP($A8,'RevPAR Raw Data'!$B$6:$BE$43,'RevPAR Raw Data'!AN$1,FALSE)</f>
        <v>89.778319405756704</v>
      </c>
      <c r="BA8" s="52">
        <f>VLOOKUP($A8,'RevPAR Raw Data'!$B$6:$BE$43,'RevPAR Raw Data'!AO$1,FALSE)</f>
        <v>96.580519447023605</v>
      </c>
      <c r="BB8" s="53">
        <f>VLOOKUP($A8,'RevPAR Raw Data'!$B$6:$BE$43,'RevPAR Raw Data'!AP$1,FALSE)</f>
        <v>93.179419426390098</v>
      </c>
      <c r="BC8" s="54">
        <f>VLOOKUP($A8,'RevPAR Raw Data'!$B$6:$BE$43,'RevPAR Raw Data'!AR$1,FALSE)</f>
        <v>96.938960184816693</v>
      </c>
      <c r="BE8" s="47">
        <f>VLOOKUP($A8,'RevPAR Raw Data'!$B$6:$BE$43,'RevPAR Raw Data'!AT$1,FALSE)</f>
        <v>7.1928169649075402</v>
      </c>
      <c r="BF8" s="48">
        <f>VLOOKUP($A8,'RevPAR Raw Data'!$B$6:$BE$43,'RevPAR Raw Data'!AU$1,FALSE)</f>
        <v>20.2842848930622</v>
      </c>
      <c r="BG8" s="48">
        <f>VLOOKUP($A8,'RevPAR Raw Data'!$B$6:$BE$43,'RevPAR Raw Data'!AV$1,FALSE)</f>
        <v>15.480227058381899</v>
      </c>
      <c r="BH8" s="48">
        <f>VLOOKUP($A8,'RevPAR Raw Data'!$B$6:$BE$43,'RevPAR Raw Data'!AW$1,FALSE)</f>
        <v>14.1741297800749</v>
      </c>
      <c r="BI8" s="48">
        <f>VLOOKUP($A8,'RevPAR Raw Data'!$B$6:$BE$43,'RevPAR Raw Data'!AX$1,FALSE)</f>
        <v>8.4159207230958</v>
      </c>
      <c r="BJ8" s="49">
        <f>VLOOKUP($A8,'RevPAR Raw Data'!$B$6:$BE$43,'RevPAR Raw Data'!AY$1,FALSE)</f>
        <v>13.3556288812698</v>
      </c>
      <c r="BK8" s="48">
        <f>VLOOKUP($A8,'RevPAR Raw Data'!$B$6:$BE$43,'RevPAR Raw Data'!BA$1,FALSE)</f>
        <v>10.5930718197787</v>
      </c>
      <c r="BL8" s="48">
        <f>VLOOKUP($A8,'RevPAR Raw Data'!$B$6:$BE$43,'RevPAR Raw Data'!BB$1,FALSE)</f>
        <v>13.755393896006</v>
      </c>
      <c r="BM8" s="49">
        <f>VLOOKUP($A8,'RevPAR Raw Data'!$B$6:$BE$43,'RevPAR Raw Data'!BC$1,FALSE)</f>
        <v>12.2096769564256</v>
      </c>
      <c r="BN8" s="50">
        <f>VLOOKUP($A8,'RevPAR Raw Data'!$B$6:$BE$43,'RevPAR Raw Data'!BE$1,FALSE)</f>
        <v>13.0385871681796</v>
      </c>
    </row>
    <row r="9" spans="1:66" x14ac:dyDescent="0.45">
      <c r="A9" s="63" t="s">
        <v>89</v>
      </c>
      <c r="B9" s="47">
        <f>VLOOKUP($A9,'Occupancy Raw Data'!$B$8:$BE$45,'Occupancy Raw Data'!AG$3,FALSE)</f>
        <v>56.926594882482298</v>
      </c>
      <c r="C9" s="48">
        <f>VLOOKUP($A9,'Occupancy Raw Data'!$B$8:$BE$45,'Occupancy Raw Data'!AH$3,FALSE)</f>
        <v>60.446335533171201</v>
      </c>
      <c r="D9" s="48">
        <f>VLOOKUP($A9,'Occupancy Raw Data'!$B$8:$BE$45,'Occupancy Raw Data'!AI$3,FALSE)</f>
        <v>66.449577399559999</v>
      </c>
      <c r="E9" s="48">
        <f>VLOOKUP($A9,'Occupancy Raw Data'!$B$8:$BE$45,'Occupancy Raw Data'!AJ$3,FALSE)</f>
        <v>65.639110802361898</v>
      </c>
      <c r="F9" s="48">
        <f>VLOOKUP($A9,'Occupancy Raw Data'!$B$8:$BE$45,'Occupancy Raw Data'!AK$3,FALSE)</f>
        <v>58.721199490563798</v>
      </c>
      <c r="G9" s="49">
        <f>VLOOKUP($A9,'Occupancy Raw Data'!$B$8:$BE$45,'Occupancy Raw Data'!AL$3,FALSE)</f>
        <v>61.636563621627801</v>
      </c>
      <c r="H9" s="48">
        <f>VLOOKUP($A9,'Occupancy Raw Data'!$B$8:$BE$45,'Occupancy Raw Data'!AN$3,FALSE)</f>
        <v>62.047007062637398</v>
      </c>
      <c r="I9" s="48">
        <f>VLOOKUP($A9,'Occupancy Raw Data'!$B$8:$BE$45,'Occupancy Raw Data'!AO$3,FALSE)</f>
        <v>68.571263170082204</v>
      </c>
      <c r="J9" s="49">
        <f>VLOOKUP($A9,'Occupancy Raw Data'!$B$8:$BE$45,'Occupancy Raw Data'!AP$3,FALSE)</f>
        <v>65.309135116359798</v>
      </c>
      <c r="K9" s="50">
        <f>VLOOKUP($A9,'Occupancy Raw Data'!$B$8:$BE$45,'Occupancy Raw Data'!AR$3,FALSE)</f>
        <v>62.685869762979799</v>
      </c>
      <c r="M9" s="47">
        <f>VLOOKUP($A9,'Occupancy Raw Data'!$B$8:$BE$45,'Occupancy Raw Data'!AT$3,FALSE)</f>
        <v>12.2372090070103</v>
      </c>
      <c r="N9" s="48">
        <f>VLOOKUP($A9,'Occupancy Raw Data'!$B$8:$BE$45,'Occupancy Raw Data'!AU$3,FALSE)</f>
        <v>11.7630501778276</v>
      </c>
      <c r="O9" s="48">
        <f>VLOOKUP($A9,'Occupancy Raw Data'!$B$8:$BE$45,'Occupancy Raw Data'!AV$3,FALSE)</f>
        <v>6.7155070639981798</v>
      </c>
      <c r="P9" s="48">
        <f>VLOOKUP($A9,'Occupancy Raw Data'!$B$8:$BE$45,'Occupancy Raw Data'!AW$3,FALSE)</f>
        <v>3.4372936776766601</v>
      </c>
      <c r="Q9" s="48">
        <f>VLOOKUP($A9,'Occupancy Raw Data'!$B$8:$BE$45,'Occupancy Raw Data'!AX$3,FALSE)</f>
        <v>-1.03916167469822</v>
      </c>
      <c r="R9" s="49">
        <f>VLOOKUP($A9,'Occupancy Raw Data'!$B$8:$BE$45,'Occupancy Raw Data'!AY$3,FALSE)</f>
        <v>6.3183597783626499</v>
      </c>
      <c r="S9" s="48">
        <f>VLOOKUP($A9,'Occupancy Raw Data'!$B$8:$BE$45,'Occupancy Raw Data'!BA$3,FALSE)</f>
        <v>-4.3092081746285302</v>
      </c>
      <c r="T9" s="48">
        <f>VLOOKUP($A9,'Occupancy Raw Data'!$B$8:$BE$45,'Occupancy Raw Data'!BB$3,FALSE)</f>
        <v>-5.2650179711703302</v>
      </c>
      <c r="U9" s="49">
        <f>VLOOKUP($A9,'Occupancy Raw Data'!$B$8:$BE$45,'Occupancy Raw Data'!BC$3,FALSE)</f>
        <v>-4.8133761377201898</v>
      </c>
      <c r="V9" s="50">
        <f>VLOOKUP($A9,'Occupancy Raw Data'!$B$8:$BE$45,'Occupancy Raw Data'!BE$3,FALSE)</f>
        <v>2.74176111935083</v>
      </c>
      <c r="X9" s="51">
        <f>VLOOKUP($A9,'ADR Raw Data'!$B$6:$BE$43,'ADR Raw Data'!AG$1,FALSE)</f>
        <v>145.68388010372701</v>
      </c>
      <c r="Y9" s="52">
        <f>VLOOKUP($A9,'ADR Raw Data'!$B$6:$BE$43,'ADR Raw Data'!AH$1,FALSE)</f>
        <v>157.595990997462</v>
      </c>
      <c r="Z9" s="52">
        <f>VLOOKUP($A9,'ADR Raw Data'!$B$6:$BE$43,'ADR Raw Data'!AI$1,FALSE)</f>
        <v>163.23239447662999</v>
      </c>
      <c r="AA9" s="52">
        <f>VLOOKUP($A9,'ADR Raw Data'!$B$6:$BE$43,'ADR Raw Data'!AJ$1,FALSE)</f>
        <v>159.635376372536</v>
      </c>
      <c r="AB9" s="52">
        <f>VLOOKUP($A9,'ADR Raw Data'!$B$6:$BE$43,'ADR Raw Data'!AK$1,FALSE)</f>
        <v>144.63442352245201</v>
      </c>
      <c r="AC9" s="53">
        <f>VLOOKUP($A9,'ADR Raw Data'!$B$6:$BE$43,'ADR Raw Data'!AL$1,FALSE)</f>
        <v>154.57559344798099</v>
      </c>
      <c r="AD9" s="52">
        <f>VLOOKUP($A9,'ADR Raw Data'!$B$6:$BE$43,'ADR Raw Data'!AN$1,FALSE)</f>
        <v>136.674031535734</v>
      </c>
      <c r="AE9" s="52">
        <f>VLOOKUP($A9,'ADR Raw Data'!$B$6:$BE$43,'ADR Raw Data'!AO$1,FALSE)</f>
        <v>136.946834951456</v>
      </c>
      <c r="AF9" s="53">
        <f>VLOOKUP($A9,'ADR Raw Data'!$B$6:$BE$43,'ADR Raw Data'!AP$1,FALSE)</f>
        <v>136.817246376811</v>
      </c>
      <c r="AG9" s="54">
        <f>VLOOKUP($A9,'ADR Raw Data'!$B$6:$BE$43,'ADR Raw Data'!AR$1,FALSE)</f>
        <v>149.28945209997499</v>
      </c>
      <c r="AI9" s="47">
        <f>VLOOKUP($A9,'ADR Raw Data'!$B$6:$BE$43,'ADR Raw Data'!AT$1,FALSE)</f>
        <v>20.583954443353001</v>
      </c>
      <c r="AJ9" s="48">
        <f>VLOOKUP($A9,'ADR Raw Data'!$B$6:$BE$43,'ADR Raw Data'!AU$1,FALSE)</f>
        <v>17.1414298329635</v>
      </c>
      <c r="AK9" s="48">
        <f>VLOOKUP($A9,'ADR Raw Data'!$B$6:$BE$43,'ADR Raw Data'!AV$1,FALSE)</f>
        <v>14.0348461476915</v>
      </c>
      <c r="AL9" s="48">
        <f>VLOOKUP($A9,'ADR Raw Data'!$B$6:$BE$43,'ADR Raw Data'!AW$1,FALSE)</f>
        <v>13.845702865763201</v>
      </c>
      <c r="AM9" s="48">
        <f>VLOOKUP($A9,'ADR Raw Data'!$B$6:$BE$43,'ADR Raw Data'!AX$1,FALSE)</f>
        <v>8.0937803422127494</v>
      </c>
      <c r="AN9" s="49">
        <f>VLOOKUP($A9,'ADR Raw Data'!$B$6:$BE$43,'ADR Raw Data'!AY$1,FALSE)</f>
        <v>14.433816126562</v>
      </c>
      <c r="AO9" s="48">
        <f>VLOOKUP($A9,'ADR Raw Data'!$B$6:$BE$43,'ADR Raw Data'!BA$1,FALSE)</f>
        <v>5.7821075693855004</v>
      </c>
      <c r="AP9" s="48">
        <f>VLOOKUP($A9,'ADR Raw Data'!$B$6:$BE$43,'ADR Raw Data'!BB$1,FALSE)</f>
        <v>3.91564290883416</v>
      </c>
      <c r="AQ9" s="49">
        <f>VLOOKUP($A9,'ADR Raw Data'!$B$6:$BE$43,'ADR Raw Data'!BC$1,FALSE)</f>
        <v>4.7878629997024396</v>
      </c>
      <c r="AR9" s="50">
        <f>VLOOKUP($A9,'ADR Raw Data'!$B$6:$BE$43,'ADR Raw Data'!BE$1,FALSE)</f>
        <v>11.7196121704573</v>
      </c>
      <c r="AT9" s="51">
        <f>VLOOKUP($A9,'RevPAR Raw Data'!$B$6:$BE$43,'RevPAR Raw Data'!AG$1,FALSE)</f>
        <v>64.595341553780202</v>
      </c>
      <c r="AU9" s="52">
        <f>VLOOKUP($A9,'RevPAR Raw Data'!$B$6:$BE$43,'RevPAR Raw Data'!AH$1,FALSE)</f>
        <v>70.399385492647895</v>
      </c>
      <c r="AV9" s="52">
        <f>VLOOKUP($A9,'RevPAR Raw Data'!$B$6:$BE$43,'RevPAR Raw Data'!AI$1,FALSE)</f>
        <v>81.703330728262102</v>
      </c>
      <c r="AW9" s="52">
        <f>VLOOKUP($A9,'RevPAR Raw Data'!$B$6:$BE$43,'RevPAR Raw Data'!AJ$1,FALSE)</f>
        <v>82.239426594882403</v>
      </c>
      <c r="AX9" s="52">
        <f>VLOOKUP($A9,'RevPAR Raw Data'!$B$6:$BE$43,'RevPAR Raw Data'!AK$1,FALSE)</f>
        <v>76.593282679170997</v>
      </c>
      <c r="AY9" s="53">
        <f>VLOOKUP($A9,'RevPAR Raw Data'!$B$6:$BE$43,'RevPAR Raw Data'!AL$1,FALSE)</f>
        <v>75.1061534097487</v>
      </c>
      <c r="AZ9" s="52">
        <f>VLOOKUP($A9,'RevPAR Raw Data'!$B$6:$BE$43,'RevPAR Raw Data'!AN$1,FALSE)</f>
        <v>82.893916869283302</v>
      </c>
      <c r="BA9" s="52">
        <f>VLOOKUP($A9,'RevPAR Raw Data'!$B$6:$BE$43,'RevPAR Raw Data'!AO$1,FALSE)</f>
        <v>92.429272027324302</v>
      </c>
      <c r="BB9" s="53">
        <f>VLOOKUP($A9,'RevPAR Raw Data'!$B$6:$BE$43,'RevPAR Raw Data'!AP$1,FALSE)</f>
        <v>87.661594448303802</v>
      </c>
      <c r="BC9" s="54">
        <f>VLOOKUP($A9,'RevPAR Raw Data'!$B$6:$BE$43,'RevPAR Raw Data'!AR$1,FALSE)</f>
        <v>78.693422277907302</v>
      </c>
      <c r="BE9" s="47">
        <f>VLOOKUP($A9,'RevPAR Raw Data'!$B$6:$BE$43,'RevPAR Raw Data'!AT$1,FALSE)</f>
        <v>8.7750941715514994</v>
      </c>
      <c r="BF9" s="48">
        <f>VLOOKUP($A9,'RevPAR Raw Data'!$B$6:$BE$43,'RevPAR Raw Data'!AU$1,FALSE)</f>
        <v>10.3303476984889</v>
      </c>
      <c r="BG9" s="48">
        <f>VLOOKUP($A9,'RevPAR Raw Data'!$B$6:$BE$43,'RevPAR Raw Data'!AV$1,FALSE)</f>
        <v>8.6610102462037695</v>
      </c>
      <c r="BH9" s="48">
        <f>VLOOKUP($A9,'RevPAR Raw Data'!$B$6:$BE$43,'RevPAR Raw Data'!AW$1,FALSE)</f>
        <v>5.39852633150619</v>
      </c>
      <c r="BI9" s="48">
        <f>VLOOKUP($A9,'RevPAR Raw Data'!$B$6:$BE$43,'RevPAR Raw Data'!AX$1,FALSE)</f>
        <v>6.9287942548610699</v>
      </c>
      <c r="BJ9" s="49">
        <f>VLOOKUP($A9,'RevPAR Raw Data'!$B$6:$BE$43,'RevPAR Raw Data'!AY$1,FALSE)</f>
        <v>7.8986001133919599</v>
      </c>
      <c r="BK9" s="48">
        <f>VLOOKUP($A9,'RevPAR Raw Data'!$B$6:$BE$43,'RevPAR Raw Data'!BA$1,FALSE)</f>
        <v>6.7249273959279101</v>
      </c>
      <c r="BL9" s="48">
        <f>VLOOKUP($A9,'RevPAR Raw Data'!$B$6:$BE$43,'RevPAR Raw Data'!BB$1,FALSE)</f>
        <v>5.3850926039039599</v>
      </c>
      <c r="BM9" s="49">
        <f>VLOOKUP($A9,'RevPAR Raw Data'!$B$6:$BE$43,'RevPAR Raw Data'!BC$1,FALSE)</f>
        <v>6.0143573011761404</v>
      </c>
      <c r="BN9" s="50">
        <f>VLOOKUP($A9,'RevPAR Raw Data'!$B$6:$BE$43,'RevPAR Raw Data'!BE$1,FALSE)</f>
        <v>7.2916666783548303</v>
      </c>
    </row>
    <row r="10" spans="1:66" x14ac:dyDescent="0.45">
      <c r="A10" s="63" t="s">
        <v>26</v>
      </c>
      <c r="B10" s="47">
        <f>VLOOKUP($A10,'Occupancy Raw Data'!$B$8:$BE$45,'Occupancy Raw Data'!AG$3,FALSE)</f>
        <v>53.290005777007501</v>
      </c>
      <c r="C10" s="48">
        <f>VLOOKUP($A10,'Occupancy Raw Data'!$B$8:$BE$45,'Occupancy Raw Data'!AH$3,FALSE)</f>
        <v>62.484113229347102</v>
      </c>
      <c r="D10" s="48">
        <f>VLOOKUP($A10,'Occupancy Raw Data'!$B$8:$BE$45,'Occupancy Raw Data'!AI$3,FALSE)</f>
        <v>73.937030618139801</v>
      </c>
      <c r="E10" s="48">
        <f>VLOOKUP($A10,'Occupancy Raw Data'!$B$8:$BE$45,'Occupancy Raw Data'!AJ$3,FALSE)</f>
        <v>72.452339688041505</v>
      </c>
      <c r="F10" s="48">
        <f>VLOOKUP($A10,'Occupancy Raw Data'!$B$8:$BE$45,'Occupancy Raw Data'!AK$3,FALSE)</f>
        <v>62.045060658578798</v>
      </c>
      <c r="G10" s="49">
        <f>VLOOKUP($A10,'Occupancy Raw Data'!$B$8:$BE$45,'Occupancy Raw Data'!AL$3,FALSE)</f>
        <v>64.841709994222896</v>
      </c>
      <c r="H10" s="48">
        <f>VLOOKUP($A10,'Occupancy Raw Data'!$B$8:$BE$45,'Occupancy Raw Data'!AN$3,FALSE)</f>
        <v>62.518775274407801</v>
      </c>
      <c r="I10" s="48">
        <f>VLOOKUP($A10,'Occupancy Raw Data'!$B$8:$BE$45,'Occupancy Raw Data'!AO$3,FALSE)</f>
        <v>69.023685730791399</v>
      </c>
      <c r="J10" s="49">
        <f>VLOOKUP($A10,'Occupancy Raw Data'!$B$8:$BE$45,'Occupancy Raw Data'!AP$3,FALSE)</f>
        <v>65.771230502599593</v>
      </c>
      <c r="K10" s="50">
        <f>VLOOKUP($A10,'Occupancy Raw Data'!$B$8:$BE$45,'Occupancy Raw Data'!AR$3,FALSE)</f>
        <v>65.107287282330603</v>
      </c>
      <c r="M10" s="47">
        <f>VLOOKUP($A10,'Occupancy Raw Data'!$B$8:$BE$45,'Occupancy Raw Data'!AT$3,FALSE)</f>
        <v>10.1502860199971</v>
      </c>
      <c r="N10" s="48">
        <f>VLOOKUP($A10,'Occupancy Raw Data'!$B$8:$BE$45,'Occupancy Raw Data'!AU$3,FALSE)</f>
        <v>15.2589823908708</v>
      </c>
      <c r="O10" s="48">
        <f>VLOOKUP($A10,'Occupancy Raw Data'!$B$8:$BE$45,'Occupancy Raw Data'!AV$3,FALSE)</f>
        <v>17.237151384614801</v>
      </c>
      <c r="P10" s="48">
        <f>VLOOKUP($A10,'Occupancy Raw Data'!$B$8:$BE$45,'Occupancy Raw Data'!AW$3,FALSE)</f>
        <v>17.8797795939672</v>
      </c>
      <c r="Q10" s="48">
        <f>VLOOKUP($A10,'Occupancy Raw Data'!$B$8:$BE$45,'Occupancy Raw Data'!AX$3,FALSE)</f>
        <v>13.5535486812607</v>
      </c>
      <c r="R10" s="49">
        <f>VLOOKUP($A10,'Occupancy Raw Data'!$B$8:$BE$45,'Occupancy Raw Data'!AY$3,FALSE)</f>
        <v>15.065548073493501</v>
      </c>
      <c r="S10" s="48">
        <f>VLOOKUP($A10,'Occupancy Raw Data'!$B$8:$BE$45,'Occupancy Raw Data'!BA$3,FALSE)</f>
        <v>4.5180104751715602</v>
      </c>
      <c r="T10" s="48">
        <f>VLOOKUP($A10,'Occupancy Raw Data'!$B$8:$BE$45,'Occupancy Raw Data'!BB$3,FALSE)</f>
        <v>5.4144491863176896</v>
      </c>
      <c r="U10" s="49">
        <f>VLOOKUP($A10,'Occupancy Raw Data'!$B$8:$BE$45,'Occupancy Raw Data'!BC$3,FALSE)</f>
        <v>4.9864850630816901</v>
      </c>
      <c r="V10" s="50">
        <f>VLOOKUP($A10,'Occupancy Raw Data'!$B$8:$BE$45,'Occupancy Raw Data'!BE$3,FALSE)</f>
        <v>11.963131420635699</v>
      </c>
      <c r="X10" s="51">
        <f>VLOOKUP($A10,'ADR Raw Data'!$B$6:$BE$43,'ADR Raw Data'!AG$1,FALSE)</f>
        <v>135.73537102281901</v>
      </c>
      <c r="Y10" s="52">
        <f>VLOOKUP($A10,'ADR Raw Data'!$B$6:$BE$43,'ADR Raw Data'!AH$1,FALSE)</f>
        <v>155.366142751479</v>
      </c>
      <c r="Z10" s="52">
        <f>VLOOKUP($A10,'ADR Raw Data'!$B$6:$BE$43,'ADR Raw Data'!AI$1,FALSE)</f>
        <v>170.76679454623499</v>
      </c>
      <c r="AA10" s="52">
        <f>VLOOKUP($A10,'ADR Raw Data'!$B$6:$BE$43,'ADR Raw Data'!AJ$1,FALSE)</f>
        <v>169.34819678666801</v>
      </c>
      <c r="AB10" s="52">
        <f>VLOOKUP($A10,'ADR Raw Data'!$B$6:$BE$43,'ADR Raw Data'!AK$1,FALSE)</f>
        <v>146.11594273743</v>
      </c>
      <c r="AC10" s="53">
        <f>VLOOKUP($A10,'ADR Raw Data'!$B$6:$BE$43,'ADR Raw Data'!AL$1,FALSE)</f>
        <v>157.00600645040501</v>
      </c>
      <c r="AD10" s="52">
        <f>VLOOKUP($A10,'ADR Raw Data'!$B$6:$BE$43,'ADR Raw Data'!AN$1,FALSE)</f>
        <v>130.37727407133599</v>
      </c>
      <c r="AE10" s="52">
        <f>VLOOKUP($A10,'ADR Raw Data'!$B$6:$BE$43,'ADR Raw Data'!AO$1,FALSE)</f>
        <v>131.09434047539301</v>
      </c>
      <c r="AF10" s="53">
        <f>VLOOKUP($A10,'ADR Raw Data'!$B$6:$BE$43,'ADR Raw Data'!AP$1,FALSE)</f>
        <v>130.753537110232</v>
      </c>
      <c r="AG10" s="54">
        <f>VLOOKUP($A10,'ADR Raw Data'!$B$6:$BE$43,'ADR Raw Data'!AR$1,FALSE)</f>
        <v>149.42881113695501</v>
      </c>
      <c r="AI10" s="47">
        <f>VLOOKUP($A10,'ADR Raw Data'!$B$6:$BE$43,'ADR Raw Data'!AT$1,FALSE)</f>
        <v>3.60497273362967</v>
      </c>
      <c r="AJ10" s="48">
        <f>VLOOKUP($A10,'ADR Raw Data'!$B$6:$BE$43,'ADR Raw Data'!AU$1,FALSE)</f>
        <v>4.1516214330622203</v>
      </c>
      <c r="AK10" s="48">
        <f>VLOOKUP($A10,'ADR Raw Data'!$B$6:$BE$43,'ADR Raw Data'!AV$1,FALSE)</f>
        <v>7.0304711078060604</v>
      </c>
      <c r="AL10" s="48">
        <f>VLOOKUP($A10,'ADR Raw Data'!$B$6:$BE$43,'ADR Raw Data'!AW$1,FALSE)</f>
        <v>9.6999562093487004</v>
      </c>
      <c r="AM10" s="48">
        <f>VLOOKUP($A10,'ADR Raw Data'!$B$6:$BE$43,'ADR Raw Data'!AX$1,FALSE)</f>
        <v>3.1828242864179099</v>
      </c>
      <c r="AN10" s="49">
        <f>VLOOKUP($A10,'ADR Raw Data'!$B$6:$BE$43,'ADR Raw Data'!AY$1,FALSE)</f>
        <v>6.0528636415261996</v>
      </c>
      <c r="AO10" s="48">
        <f>VLOOKUP($A10,'ADR Raw Data'!$B$6:$BE$43,'ADR Raw Data'!BA$1,FALSE)</f>
        <v>6.7640699251360203</v>
      </c>
      <c r="AP10" s="48">
        <f>VLOOKUP($A10,'ADR Raw Data'!$B$6:$BE$43,'ADR Raw Data'!BB$1,FALSE)</f>
        <v>6.3163060832929103</v>
      </c>
      <c r="AQ10" s="49">
        <f>VLOOKUP($A10,'ADR Raw Data'!$B$6:$BE$43,'ADR Raw Data'!BC$1,FALSE)</f>
        <v>6.5302332634556199</v>
      </c>
      <c r="AR10" s="50">
        <f>VLOOKUP($A10,'ADR Raw Data'!$B$6:$BE$43,'ADR Raw Data'!BE$1,FALSE)</f>
        <v>6.5404564330657298</v>
      </c>
      <c r="AT10" s="51">
        <f>VLOOKUP($A10,'RevPAR Raw Data'!$B$6:$BE$43,'RevPAR Raw Data'!AG$1,FALSE)</f>
        <v>69.3061860196418</v>
      </c>
      <c r="AU10" s="52">
        <f>VLOOKUP($A10,'RevPAR Raw Data'!$B$6:$BE$43,'RevPAR Raw Data'!AH$1,FALSE)</f>
        <v>85.558627960716294</v>
      </c>
      <c r="AV10" s="52">
        <f>VLOOKUP($A10,'RevPAR Raw Data'!$B$6:$BE$43,'RevPAR Raw Data'!AI$1,FALSE)</f>
        <v>111.226793760831</v>
      </c>
      <c r="AW10" s="52">
        <f>VLOOKUP($A10,'RevPAR Raw Data'!$B$6:$BE$43,'RevPAR Raw Data'!AJ$1,FALSE)</f>
        <v>108.49855372616901</v>
      </c>
      <c r="AX10" s="52">
        <f>VLOOKUP($A10,'RevPAR Raw Data'!$B$6:$BE$43,'RevPAR Raw Data'!AK$1,FALSE)</f>
        <v>85.046393125361007</v>
      </c>
      <c r="AY10" s="53">
        <f>VLOOKUP($A10,'RevPAR Raw Data'!$B$6:$BE$43,'RevPAR Raw Data'!AL$1,FALSE)</f>
        <v>91.927310918544094</v>
      </c>
      <c r="AZ10" s="52">
        <f>VLOOKUP($A10,'RevPAR Raw Data'!$B$6:$BE$43,'RevPAR Raw Data'!AN$1,FALSE)</f>
        <v>81.206406701328703</v>
      </c>
      <c r="BA10" s="52">
        <f>VLOOKUP($A10,'RevPAR Raw Data'!$B$6:$BE$43,'RevPAR Raw Data'!AO$1,FALSE)</f>
        <v>89.095451473136904</v>
      </c>
      <c r="BB10" s="53">
        <f>VLOOKUP($A10,'RevPAR Raw Data'!$B$6:$BE$43,'RevPAR Raw Data'!AP$1,FALSE)</f>
        <v>85.150929087232797</v>
      </c>
      <c r="BC10" s="54">
        <f>VLOOKUP($A10,'RevPAR Raw Data'!$B$6:$BE$43,'RevPAR Raw Data'!AR$1,FALSE)</f>
        <v>89.991201823883699</v>
      </c>
      <c r="BE10" s="47">
        <f>VLOOKUP($A10,'RevPAR Raw Data'!$B$6:$BE$43,'RevPAR Raw Data'!AT$1,FALSE)</f>
        <v>10.9179221582535</v>
      </c>
      <c r="BF10" s="48">
        <f>VLOOKUP($A10,'RevPAR Raw Data'!$B$6:$BE$43,'RevPAR Raw Data'!AU$1,FALSE)</f>
        <v>14.7825113317319</v>
      </c>
      <c r="BG10" s="48">
        <f>VLOOKUP($A10,'RevPAR Raw Data'!$B$6:$BE$43,'RevPAR Raw Data'!AV$1,FALSE)</f>
        <v>23.089325930668402</v>
      </c>
      <c r="BH10" s="48">
        <f>VLOOKUP($A10,'RevPAR Raw Data'!$B$6:$BE$43,'RevPAR Raw Data'!AW$1,FALSE)</f>
        <v>21.5916989842734</v>
      </c>
      <c r="BI10" s="48">
        <f>VLOOKUP($A10,'RevPAR Raw Data'!$B$6:$BE$43,'RevPAR Raw Data'!AX$1,FALSE)</f>
        <v>13.7253961705156</v>
      </c>
      <c r="BJ10" s="49">
        <f>VLOOKUP($A10,'RevPAR Raw Data'!$B$6:$BE$43,'RevPAR Raw Data'!AY$1,FALSE)</f>
        <v>17.4337408519729</v>
      </c>
      <c r="BK10" s="48">
        <f>VLOOKUP($A10,'RevPAR Raw Data'!$B$6:$BE$43,'RevPAR Raw Data'!BA$1,FALSE)</f>
        <v>10.4063400505059</v>
      </c>
      <c r="BL10" s="48">
        <f>VLOOKUP($A10,'RevPAR Raw Data'!$B$6:$BE$43,'RevPAR Raw Data'!BB$1,FALSE)</f>
        <v>11.5809070017719</v>
      </c>
      <c r="BM10" s="49">
        <f>VLOOKUP($A10,'RevPAR Raw Data'!$B$6:$BE$43,'RevPAR Raw Data'!BC$1,FALSE)</f>
        <v>11.0177272873756</v>
      </c>
      <c r="BN10" s="50">
        <f>VLOOKUP($A10,'RevPAR Raw Data'!$B$6:$BE$43,'RevPAR Raw Data'!BE$1,FALSE)</f>
        <v>15.627173549727599</v>
      </c>
    </row>
    <row r="11" spans="1:66" x14ac:dyDescent="0.45">
      <c r="A11" s="63" t="s">
        <v>24</v>
      </c>
      <c r="B11" s="47">
        <f>VLOOKUP($A11,'Occupancy Raw Data'!$B$8:$BE$45,'Occupancy Raw Data'!AG$3,FALSE)</f>
        <v>51.981840951784498</v>
      </c>
      <c r="C11" s="48">
        <f>VLOOKUP($A11,'Occupancy Raw Data'!$B$8:$BE$45,'Occupancy Raw Data'!AH$3,FALSE)</f>
        <v>55.4351909830932</v>
      </c>
      <c r="D11" s="48">
        <f>VLOOKUP($A11,'Occupancy Raw Data'!$B$8:$BE$45,'Occupancy Raw Data'!AI$3,FALSE)</f>
        <v>63.741390106449501</v>
      </c>
      <c r="E11" s="48">
        <f>VLOOKUP($A11,'Occupancy Raw Data'!$B$8:$BE$45,'Occupancy Raw Data'!AJ$3,FALSE)</f>
        <v>62.676894176581001</v>
      </c>
      <c r="F11" s="48">
        <f>VLOOKUP($A11,'Occupancy Raw Data'!$B$8:$BE$45,'Occupancy Raw Data'!AK$3,FALSE)</f>
        <v>59.912335629304899</v>
      </c>
      <c r="G11" s="49">
        <f>VLOOKUP($A11,'Occupancy Raw Data'!$B$8:$BE$45,'Occupancy Raw Data'!AL$3,FALSE)</f>
        <v>58.749530369442702</v>
      </c>
      <c r="H11" s="48">
        <f>VLOOKUP($A11,'Occupancy Raw Data'!$B$8:$BE$45,'Occupancy Raw Data'!AN$3,FALSE)</f>
        <v>69.051346274264205</v>
      </c>
      <c r="I11" s="48">
        <f>VLOOKUP($A11,'Occupancy Raw Data'!$B$8:$BE$45,'Occupancy Raw Data'!AO$3,FALSE)</f>
        <v>76.070757670632403</v>
      </c>
      <c r="J11" s="49">
        <f>VLOOKUP($A11,'Occupancy Raw Data'!$B$8:$BE$45,'Occupancy Raw Data'!AP$3,FALSE)</f>
        <v>72.561051972448297</v>
      </c>
      <c r="K11" s="50">
        <f>VLOOKUP($A11,'Occupancy Raw Data'!$B$8:$BE$45,'Occupancy Raw Data'!AR$3,FALSE)</f>
        <v>62.695679398872798</v>
      </c>
      <c r="M11" s="47">
        <f>VLOOKUP($A11,'Occupancy Raw Data'!$B$8:$BE$45,'Occupancy Raw Data'!AT$3,FALSE)</f>
        <v>-5.8260735036046096</v>
      </c>
      <c r="N11" s="48">
        <f>VLOOKUP($A11,'Occupancy Raw Data'!$B$8:$BE$45,'Occupancy Raw Data'!AU$3,FALSE)</f>
        <v>-8.8907063774055803</v>
      </c>
      <c r="O11" s="48">
        <f>VLOOKUP($A11,'Occupancy Raw Data'!$B$8:$BE$45,'Occupancy Raw Data'!AV$3,FALSE)</f>
        <v>-4.1415496642290002</v>
      </c>
      <c r="P11" s="48">
        <f>VLOOKUP($A11,'Occupancy Raw Data'!$B$8:$BE$45,'Occupancy Raw Data'!AW$3,FALSE)</f>
        <v>-7.33532465363841</v>
      </c>
      <c r="Q11" s="48">
        <f>VLOOKUP($A11,'Occupancy Raw Data'!$B$8:$BE$45,'Occupancy Raw Data'!AX$3,FALSE)</f>
        <v>-8.4197155380624302</v>
      </c>
      <c r="R11" s="49">
        <f>VLOOKUP($A11,'Occupancy Raw Data'!$B$8:$BE$45,'Occupancy Raw Data'!AY$3,FALSE)</f>
        <v>-6.9230893929375004</v>
      </c>
      <c r="S11" s="48">
        <f>VLOOKUP($A11,'Occupancy Raw Data'!$B$8:$BE$45,'Occupancy Raw Data'!BA$3,FALSE)</f>
        <v>-10.5217544669043</v>
      </c>
      <c r="T11" s="48">
        <f>VLOOKUP($A11,'Occupancy Raw Data'!$B$8:$BE$45,'Occupancy Raw Data'!BB$3,FALSE)</f>
        <v>-6.0929855166402902</v>
      </c>
      <c r="U11" s="49">
        <f>VLOOKUP($A11,'Occupancy Raw Data'!$B$8:$BE$45,'Occupancy Raw Data'!BC$3,FALSE)</f>
        <v>-8.2536772696960394</v>
      </c>
      <c r="V11" s="50">
        <f>VLOOKUP($A11,'Occupancy Raw Data'!$B$8:$BE$45,'Occupancy Raw Data'!BE$3,FALSE)</f>
        <v>-7.3673287143295596</v>
      </c>
      <c r="X11" s="51">
        <f>VLOOKUP($A11,'ADR Raw Data'!$B$6:$BE$43,'ADR Raw Data'!AG$1,FALSE)</f>
        <v>131.71150876347599</v>
      </c>
      <c r="Y11" s="52">
        <f>VLOOKUP($A11,'ADR Raw Data'!$B$6:$BE$43,'ADR Raw Data'!AH$1,FALSE)</f>
        <v>127.94608607251701</v>
      </c>
      <c r="Z11" s="52">
        <f>VLOOKUP($A11,'ADR Raw Data'!$B$6:$BE$43,'ADR Raw Data'!AI$1,FALSE)</f>
        <v>133.08512991797201</v>
      </c>
      <c r="AA11" s="52">
        <f>VLOOKUP($A11,'ADR Raw Data'!$B$6:$BE$43,'ADR Raw Data'!AJ$1,FALSE)</f>
        <v>131.21827014336299</v>
      </c>
      <c r="AB11" s="52">
        <f>VLOOKUP($A11,'ADR Raw Data'!$B$6:$BE$43,'ADR Raw Data'!AK$1,FALSE)</f>
        <v>131.03288931856099</v>
      </c>
      <c r="AC11" s="53">
        <f>VLOOKUP($A11,'ADR Raw Data'!$B$6:$BE$43,'ADR Raw Data'!AL$1,FALSE)</f>
        <v>131.055323961075</v>
      </c>
      <c r="AD11" s="52">
        <f>VLOOKUP($A11,'ADR Raw Data'!$B$6:$BE$43,'ADR Raw Data'!AN$1,FALSE)</f>
        <v>154.01204806166399</v>
      </c>
      <c r="AE11" s="52">
        <f>VLOOKUP($A11,'ADR Raw Data'!$B$6:$BE$43,'ADR Raw Data'!AO$1,FALSE)</f>
        <v>162.284113265012</v>
      </c>
      <c r="AF11" s="53">
        <f>VLOOKUP($A11,'ADR Raw Data'!$B$6:$BE$43,'ADR Raw Data'!AP$1,FALSE)</f>
        <v>158.34813643424201</v>
      </c>
      <c r="AG11" s="54">
        <f>VLOOKUP($A11,'ADR Raw Data'!$B$6:$BE$43,'ADR Raw Data'!AR$1,FALSE)</f>
        <v>140.08030304975901</v>
      </c>
      <c r="AI11" s="47">
        <f>VLOOKUP($A11,'ADR Raw Data'!$B$6:$BE$43,'ADR Raw Data'!AT$1,FALSE)</f>
        <v>8.8328260150899407</v>
      </c>
      <c r="AJ11" s="48">
        <f>VLOOKUP($A11,'ADR Raw Data'!$B$6:$BE$43,'ADR Raw Data'!AU$1,FALSE)</f>
        <v>10.2024482745942</v>
      </c>
      <c r="AK11" s="48">
        <f>VLOOKUP($A11,'ADR Raw Data'!$B$6:$BE$43,'ADR Raw Data'!AV$1,FALSE)</f>
        <v>12.155909069501</v>
      </c>
      <c r="AL11" s="48">
        <f>VLOOKUP($A11,'ADR Raw Data'!$B$6:$BE$43,'ADR Raw Data'!AW$1,FALSE)</f>
        <v>10.7643539543375</v>
      </c>
      <c r="AM11" s="48">
        <f>VLOOKUP($A11,'ADR Raw Data'!$B$6:$BE$43,'ADR Raw Data'!AX$1,FALSE)</f>
        <v>8.7706245141003603</v>
      </c>
      <c r="AN11" s="49">
        <f>VLOOKUP($A11,'ADR Raw Data'!$B$6:$BE$43,'ADR Raw Data'!AY$1,FALSE)</f>
        <v>10.211134697194799</v>
      </c>
      <c r="AO11" s="48">
        <f>VLOOKUP($A11,'ADR Raw Data'!$B$6:$BE$43,'ADR Raw Data'!BA$1,FALSE)</f>
        <v>3.4219971847086401</v>
      </c>
      <c r="AP11" s="48">
        <f>VLOOKUP($A11,'ADR Raw Data'!$B$6:$BE$43,'ADR Raw Data'!BB$1,FALSE)</f>
        <v>5.8330086044790104</v>
      </c>
      <c r="AQ11" s="49">
        <f>VLOOKUP($A11,'ADR Raw Data'!$B$6:$BE$43,'ADR Raw Data'!BC$1,FALSE)</f>
        <v>4.7403519720168203</v>
      </c>
      <c r="AR11" s="50">
        <f>VLOOKUP($A11,'ADR Raw Data'!$B$6:$BE$43,'ADR Raw Data'!BE$1,FALSE)</f>
        <v>8.0146502429701592</v>
      </c>
      <c r="AT11" s="51">
        <f>VLOOKUP($A11,'RevPAR Raw Data'!$B$6:$BE$43,'RevPAR Raw Data'!AG$1,FALSE)</f>
        <v>63.723016280525897</v>
      </c>
      <c r="AU11" s="52">
        <f>VLOOKUP($A11,'RevPAR Raw Data'!$B$6:$BE$43,'RevPAR Raw Data'!AH$1,FALSE)</f>
        <v>65.538565748278003</v>
      </c>
      <c r="AV11" s="52">
        <f>VLOOKUP($A11,'RevPAR Raw Data'!$B$6:$BE$43,'RevPAR Raw Data'!AI$1,FALSE)</f>
        <v>74.348636192861605</v>
      </c>
      <c r="AW11" s="52">
        <f>VLOOKUP($A11,'RevPAR Raw Data'!$B$6:$BE$43,'RevPAR Raw Data'!AJ$1,FALSE)</f>
        <v>74.430361302441995</v>
      </c>
      <c r="AX11" s="52">
        <f>VLOOKUP($A11,'RevPAR Raw Data'!$B$6:$BE$43,'RevPAR Raw Data'!AK$1,FALSE)</f>
        <v>77.950323418910401</v>
      </c>
      <c r="AY11" s="53">
        <f>VLOOKUP($A11,'RevPAR Raw Data'!$B$6:$BE$43,'RevPAR Raw Data'!AL$1,FALSE)</f>
        <v>71.198180588603606</v>
      </c>
      <c r="AZ11" s="52">
        <f>VLOOKUP($A11,'RevPAR Raw Data'!$B$6:$BE$43,'RevPAR Raw Data'!AN$1,FALSE)</f>
        <v>105.16484345648</v>
      </c>
      <c r="BA11" s="52">
        <f>VLOOKUP($A11,'RevPAR Raw Data'!$B$6:$BE$43,'RevPAR Raw Data'!AO$1,FALSE)</f>
        <v>122.99497119599199</v>
      </c>
      <c r="BB11" s="53">
        <f>VLOOKUP($A11,'RevPAR Raw Data'!$B$6:$BE$43,'RevPAR Raw Data'!AP$1,FALSE)</f>
        <v>114.079907326236</v>
      </c>
      <c r="BC11" s="54">
        <f>VLOOKUP($A11,'RevPAR Raw Data'!$B$6:$BE$43,'RevPAR Raw Data'!AR$1,FALSE)</f>
        <v>83.450102513641596</v>
      </c>
      <c r="BE11" s="47">
        <f>VLOOKUP($A11,'RevPAR Raw Data'!$B$6:$BE$43,'RevPAR Raw Data'!AT$1,FALSE)</f>
        <v>-7.4540571136375799</v>
      </c>
      <c r="BF11" s="48">
        <f>VLOOKUP($A11,'RevPAR Raw Data'!$B$6:$BE$43,'RevPAR Raw Data'!AU$1,FALSE)</f>
        <v>-2.1871361526583701</v>
      </c>
      <c r="BG11" s="48">
        <f>VLOOKUP($A11,'RevPAR Raw Data'!$B$6:$BE$43,'RevPAR Raw Data'!AV$1,FALSE)</f>
        <v>-0.26079871697700302</v>
      </c>
      <c r="BH11" s="48">
        <f>VLOOKUP($A11,'RevPAR Raw Data'!$B$6:$BE$43,'RevPAR Raw Data'!AW$1,FALSE)</f>
        <v>-2.9429320201270599</v>
      </c>
      <c r="BI11" s="48">
        <f>VLOOKUP($A11,'RevPAR Raw Data'!$B$6:$BE$43,'RevPAR Raw Data'!AX$1,FALSE)</f>
        <v>-0.98971352703805104</v>
      </c>
      <c r="BJ11" s="49">
        <f>VLOOKUP($A11,'RevPAR Raw Data'!$B$6:$BE$43,'RevPAR Raw Data'!AY$1,FALSE)</f>
        <v>-2.6866970420801102</v>
      </c>
      <c r="BK11" s="48">
        <f>VLOOKUP($A11,'RevPAR Raw Data'!$B$6:$BE$43,'RevPAR Raw Data'!BA$1,FALSE)</f>
        <v>-6.36285657295854</v>
      </c>
      <c r="BL11" s="48">
        <f>VLOOKUP($A11,'RevPAR Raw Data'!$B$6:$BE$43,'RevPAR Raw Data'!BB$1,FALSE)</f>
        <v>-1.46400048352503</v>
      </c>
      <c r="BM11" s="49">
        <f>VLOOKUP($A11,'RevPAR Raw Data'!$B$6:$BE$43,'RevPAR Raw Data'!BC$1,FALSE)</f>
        <v>-3.78419485098367</v>
      </c>
      <c r="BN11" s="50">
        <f>VLOOKUP($A11,'RevPAR Raw Data'!$B$6:$BE$43,'RevPAR Raw Data'!BE$1,FALSE)</f>
        <v>-3.1183285179729698</v>
      </c>
    </row>
    <row r="12" spans="1:66" x14ac:dyDescent="0.45">
      <c r="A12" s="63" t="s">
        <v>27</v>
      </c>
      <c r="B12" s="47">
        <f>VLOOKUP($A12,'Occupancy Raw Data'!$B$8:$BE$45,'Occupancy Raw Data'!AG$3,FALSE)</f>
        <v>53.698783799740198</v>
      </c>
      <c r="C12" s="48">
        <f>VLOOKUP($A12,'Occupancy Raw Data'!$B$8:$BE$45,'Occupancy Raw Data'!AH$3,FALSE)</f>
        <v>56.878025740937503</v>
      </c>
      <c r="D12" s="48">
        <f>VLOOKUP($A12,'Occupancy Raw Data'!$B$8:$BE$45,'Occupancy Raw Data'!AI$3,FALSE)</f>
        <v>62.294840004723099</v>
      </c>
      <c r="E12" s="48">
        <f>VLOOKUP($A12,'Occupancy Raw Data'!$B$8:$BE$45,'Occupancy Raw Data'!AJ$3,FALSE)</f>
        <v>63.162711063880003</v>
      </c>
      <c r="F12" s="48">
        <f>VLOOKUP($A12,'Occupancy Raw Data'!$B$8:$BE$45,'Occupancy Raw Data'!AK$3,FALSE)</f>
        <v>61.400401464163401</v>
      </c>
      <c r="G12" s="49">
        <f>VLOOKUP($A12,'Occupancy Raw Data'!$B$8:$BE$45,'Occupancy Raw Data'!AL$3,FALSE)</f>
        <v>59.486952414688801</v>
      </c>
      <c r="H12" s="48">
        <f>VLOOKUP($A12,'Occupancy Raw Data'!$B$8:$BE$45,'Occupancy Raw Data'!AN$3,FALSE)</f>
        <v>67.248199315149293</v>
      </c>
      <c r="I12" s="48">
        <f>VLOOKUP($A12,'Occupancy Raw Data'!$B$8:$BE$45,'Occupancy Raw Data'!AO$3,FALSE)</f>
        <v>69.834100838351603</v>
      </c>
      <c r="J12" s="49">
        <f>VLOOKUP($A12,'Occupancy Raw Data'!$B$8:$BE$45,'Occupancy Raw Data'!AP$3,FALSE)</f>
        <v>68.541150076750498</v>
      </c>
      <c r="K12" s="50">
        <f>VLOOKUP($A12,'Occupancy Raw Data'!$B$8:$BE$45,'Occupancy Raw Data'!AR$3,FALSE)</f>
        <v>62.073866032420703</v>
      </c>
      <c r="M12" s="47">
        <f>VLOOKUP($A12,'Occupancy Raw Data'!$B$8:$BE$45,'Occupancy Raw Data'!AT$3,FALSE)</f>
        <v>-1.0857373516192099</v>
      </c>
      <c r="N12" s="48">
        <f>VLOOKUP($A12,'Occupancy Raw Data'!$B$8:$BE$45,'Occupancy Raw Data'!AU$3,FALSE)</f>
        <v>0.92184826153733401</v>
      </c>
      <c r="O12" s="48">
        <f>VLOOKUP($A12,'Occupancy Raw Data'!$B$8:$BE$45,'Occupancy Raw Data'!AV$3,FALSE)</f>
        <v>2.3514368825435201</v>
      </c>
      <c r="P12" s="48">
        <f>VLOOKUP($A12,'Occupancy Raw Data'!$B$8:$BE$45,'Occupancy Raw Data'!AW$3,FALSE)</f>
        <v>2.4834443547718998</v>
      </c>
      <c r="Q12" s="48">
        <f>VLOOKUP($A12,'Occupancy Raw Data'!$B$8:$BE$45,'Occupancy Raw Data'!AX$3,FALSE)</f>
        <v>2.22310466520163</v>
      </c>
      <c r="R12" s="49">
        <f>VLOOKUP($A12,'Occupancy Raw Data'!$B$8:$BE$45,'Occupancy Raw Data'!AY$3,FALSE)</f>
        <v>1.4417063520850999</v>
      </c>
      <c r="S12" s="48">
        <f>VLOOKUP($A12,'Occupancy Raw Data'!$B$8:$BE$45,'Occupancy Raw Data'!BA$3,FALSE)</f>
        <v>-3.0429159682865499</v>
      </c>
      <c r="T12" s="48">
        <f>VLOOKUP($A12,'Occupancy Raw Data'!$B$8:$BE$45,'Occupancy Raw Data'!BB$3,FALSE)</f>
        <v>-4.0464244867765</v>
      </c>
      <c r="U12" s="49">
        <f>VLOOKUP($A12,'Occupancy Raw Data'!$B$8:$BE$45,'Occupancy Raw Data'!BC$3,FALSE)</f>
        <v>-3.55674415812374</v>
      </c>
      <c r="V12" s="50">
        <f>VLOOKUP($A12,'Occupancy Raw Data'!$B$8:$BE$45,'Occupancy Raw Data'!BE$3,FALSE)</f>
        <v>-0.19025928121722299</v>
      </c>
      <c r="X12" s="51">
        <f>VLOOKUP($A12,'ADR Raw Data'!$B$6:$BE$43,'ADR Raw Data'!AG$1,FALSE)</f>
        <v>92.624086636248606</v>
      </c>
      <c r="Y12" s="52">
        <f>VLOOKUP($A12,'ADR Raw Data'!$B$6:$BE$43,'ADR Raw Data'!AH$1,FALSE)</f>
        <v>94.657463670334195</v>
      </c>
      <c r="Z12" s="52">
        <f>VLOOKUP($A12,'ADR Raw Data'!$B$6:$BE$43,'ADR Raw Data'!AI$1,FALSE)</f>
        <v>97.072936549305695</v>
      </c>
      <c r="AA12" s="52">
        <f>VLOOKUP($A12,'ADR Raw Data'!$B$6:$BE$43,'ADR Raw Data'!AJ$1,FALSE)</f>
        <v>96.290735149787295</v>
      </c>
      <c r="AB12" s="52">
        <f>VLOOKUP($A12,'ADR Raw Data'!$B$6:$BE$43,'ADR Raw Data'!AK$1,FALSE)</f>
        <v>96.106106730769199</v>
      </c>
      <c r="AC12" s="53">
        <f>VLOOKUP($A12,'ADR Raw Data'!$B$6:$BE$43,'ADR Raw Data'!AL$1,FALSE)</f>
        <v>95.442142438888794</v>
      </c>
      <c r="AD12" s="52">
        <f>VLOOKUP($A12,'ADR Raw Data'!$B$6:$BE$43,'ADR Raw Data'!AN$1,FALSE)</f>
        <v>104.57457969360399</v>
      </c>
      <c r="AE12" s="52">
        <f>VLOOKUP($A12,'ADR Raw Data'!$B$6:$BE$43,'ADR Raw Data'!AO$1,FALSE)</f>
        <v>107.05442406053101</v>
      </c>
      <c r="AF12" s="53">
        <f>VLOOKUP($A12,'ADR Raw Data'!$B$6:$BE$43,'ADR Raw Data'!AP$1,FALSE)</f>
        <v>105.837891597398</v>
      </c>
      <c r="AG12" s="54">
        <f>VLOOKUP($A12,'ADR Raw Data'!$B$6:$BE$43,'ADR Raw Data'!AR$1,FALSE)</f>
        <v>98.721813895663601</v>
      </c>
      <c r="AI12" s="47">
        <f>VLOOKUP($A12,'ADR Raw Data'!$B$6:$BE$43,'ADR Raw Data'!AT$1,FALSE)</f>
        <v>2.7091306696361799</v>
      </c>
      <c r="AJ12" s="48">
        <f>VLOOKUP($A12,'ADR Raw Data'!$B$6:$BE$43,'ADR Raw Data'!AU$1,FALSE)</f>
        <v>4.5063278772397197</v>
      </c>
      <c r="AK12" s="48">
        <f>VLOOKUP($A12,'ADR Raw Data'!$B$6:$BE$43,'ADR Raw Data'!AV$1,FALSE)</f>
        <v>5.61751083673939</v>
      </c>
      <c r="AL12" s="48">
        <f>VLOOKUP($A12,'ADR Raw Data'!$B$6:$BE$43,'ADR Raw Data'!AW$1,FALSE)</f>
        <v>4.9247296068552302</v>
      </c>
      <c r="AM12" s="48">
        <f>VLOOKUP($A12,'ADR Raw Data'!$B$6:$BE$43,'ADR Raw Data'!AX$1,FALSE)</f>
        <v>4.9556844311069499</v>
      </c>
      <c r="AN12" s="49">
        <f>VLOOKUP($A12,'ADR Raw Data'!$B$6:$BE$43,'ADR Raw Data'!AY$1,FALSE)</f>
        <v>4.6122150597804898</v>
      </c>
      <c r="AO12" s="48">
        <f>VLOOKUP($A12,'ADR Raw Data'!$B$6:$BE$43,'ADR Raw Data'!BA$1,FALSE)</f>
        <v>2.91513969085387</v>
      </c>
      <c r="AP12" s="48">
        <f>VLOOKUP($A12,'ADR Raw Data'!$B$6:$BE$43,'ADR Raw Data'!BB$1,FALSE)</f>
        <v>2.0516401966427402</v>
      </c>
      <c r="AQ12" s="49">
        <f>VLOOKUP($A12,'ADR Raw Data'!$B$6:$BE$43,'ADR Raw Data'!BC$1,FALSE)</f>
        <v>2.4598881202771299</v>
      </c>
      <c r="AR12" s="50">
        <f>VLOOKUP($A12,'ADR Raw Data'!$B$6:$BE$43,'ADR Raw Data'!BE$1,FALSE)</f>
        <v>3.7292173772848098</v>
      </c>
      <c r="AT12" s="51">
        <f>VLOOKUP($A12,'RevPAR Raw Data'!$B$6:$BE$43,'RevPAR Raw Data'!AG$1,FALSE)</f>
        <v>49.454971074380097</v>
      </c>
      <c r="AU12" s="52">
        <f>VLOOKUP($A12,'RevPAR Raw Data'!$B$6:$BE$43,'RevPAR Raw Data'!AH$1,FALSE)</f>
        <v>52.665124557260903</v>
      </c>
      <c r="AV12" s="52">
        <f>VLOOKUP($A12,'RevPAR Raw Data'!$B$6:$BE$43,'RevPAR Raw Data'!AI$1,FALSE)</f>
        <v>58.568643742620999</v>
      </c>
      <c r="AW12" s="52">
        <f>VLOOKUP($A12,'RevPAR Raw Data'!$B$6:$BE$43,'RevPAR Raw Data'!AJ$1,FALSE)</f>
        <v>58.472708972845297</v>
      </c>
      <c r="AX12" s="52">
        <f>VLOOKUP($A12,'RevPAR Raw Data'!$B$6:$BE$43,'RevPAR Raw Data'!AK$1,FALSE)</f>
        <v>57.722142266824001</v>
      </c>
      <c r="AY12" s="53">
        <f>VLOOKUP($A12,'RevPAR Raw Data'!$B$6:$BE$43,'RevPAR Raw Data'!AL$1,FALSE)</f>
        <v>55.376718122786301</v>
      </c>
      <c r="AZ12" s="52">
        <f>VLOOKUP($A12,'RevPAR Raw Data'!$B$6:$BE$43,'RevPAR Raw Data'!AN$1,FALSE)</f>
        <v>71.911554899645793</v>
      </c>
      <c r="BA12" s="52">
        <f>VLOOKUP($A12,'RevPAR Raw Data'!$B$6:$BE$43,'RevPAR Raw Data'!AO$1,FALSE)</f>
        <v>76.918493506493505</v>
      </c>
      <c r="BB12" s="53">
        <f>VLOOKUP($A12,'RevPAR Raw Data'!$B$6:$BE$43,'RevPAR Raw Data'!AP$1,FALSE)</f>
        <v>74.415024203069606</v>
      </c>
      <c r="BC12" s="54">
        <f>VLOOKUP($A12,'RevPAR Raw Data'!$B$6:$BE$43,'RevPAR Raw Data'!AR$1,FALSE)</f>
        <v>60.816234145724401</v>
      </c>
      <c r="BE12" s="47">
        <f>VLOOKUP($A12,'RevPAR Raw Data'!$B$6:$BE$43,'RevPAR Raw Data'!AT$1,FALSE)</f>
        <v>-2.7232635584056202</v>
      </c>
      <c r="BF12" s="48">
        <f>VLOOKUP($A12,'RevPAR Raw Data'!$B$6:$BE$43,'RevPAR Raw Data'!AU$1,FALSE)</f>
        <v>3.8792931460245401</v>
      </c>
      <c r="BG12" s="48">
        <f>VLOOKUP($A12,'RevPAR Raw Data'!$B$6:$BE$43,'RevPAR Raw Data'!AV$1,FALSE)</f>
        <v>6.1444091891139898</v>
      </c>
      <c r="BH12" s="48">
        <f>VLOOKUP($A12,'RevPAR Raw Data'!$B$6:$BE$43,'RevPAR Raw Data'!AW$1,FALSE)</f>
        <v>3.5827351280634598</v>
      </c>
      <c r="BI12" s="48">
        <f>VLOOKUP($A12,'RevPAR Raw Data'!$B$6:$BE$43,'RevPAR Raw Data'!AX$1,FALSE)</f>
        <v>4.8651892495625502</v>
      </c>
      <c r="BJ12" s="49">
        <f>VLOOKUP($A12,'RevPAR Raw Data'!$B$6:$BE$43,'RevPAR Raw Data'!AY$1,FALSE)</f>
        <v>3.2336874145747698</v>
      </c>
      <c r="BK12" s="48">
        <f>VLOOKUP($A12,'RevPAR Raw Data'!$B$6:$BE$43,'RevPAR Raw Data'!BA$1,FALSE)</f>
        <v>0.103470871032703</v>
      </c>
      <c r="BL12" s="48">
        <f>VLOOKUP($A12,'RevPAR Raw Data'!$B$6:$BE$43,'RevPAR Raw Data'!BB$1,FALSE)</f>
        <v>-0.93246813060221501</v>
      </c>
      <c r="BM12" s="49">
        <f>VLOOKUP($A12,'RevPAR Raw Data'!$B$6:$BE$43,'RevPAR Raw Data'!BC$1,FALSE)</f>
        <v>-0.43461472426595499</v>
      </c>
      <c r="BN12" s="50">
        <f>VLOOKUP($A12,'RevPAR Raw Data'!$B$6:$BE$43,'RevPAR Raw Data'!BE$1,FALSE)</f>
        <v>1.9209041049581199</v>
      </c>
    </row>
    <row r="13" spans="1:66" x14ac:dyDescent="0.45">
      <c r="A13" s="63" t="s">
        <v>90</v>
      </c>
      <c r="B13" s="47">
        <f>VLOOKUP($A13,'Occupancy Raw Data'!$B$8:$BE$45,'Occupancy Raw Data'!AG$3,FALSE)</f>
        <v>56.068582811610703</v>
      </c>
      <c r="C13" s="48">
        <f>VLOOKUP($A13,'Occupancy Raw Data'!$B$8:$BE$45,'Occupancy Raw Data'!AH$3,FALSE)</f>
        <v>65.582906469360594</v>
      </c>
      <c r="D13" s="48">
        <f>VLOOKUP($A13,'Occupancy Raw Data'!$B$8:$BE$45,'Occupancy Raw Data'!AI$3,FALSE)</f>
        <v>75.388920508442396</v>
      </c>
      <c r="E13" s="48">
        <f>VLOOKUP($A13,'Occupancy Raw Data'!$B$8:$BE$45,'Occupancy Raw Data'!AJ$3,FALSE)</f>
        <v>74.207930184025798</v>
      </c>
      <c r="F13" s="48">
        <f>VLOOKUP($A13,'Occupancy Raw Data'!$B$8:$BE$45,'Occupancy Raw Data'!AK$3,FALSE)</f>
        <v>65.250901157275607</v>
      </c>
      <c r="G13" s="49">
        <f>VLOOKUP($A13,'Occupancy Raw Data'!$B$8:$BE$45,'Occupancy Raw Data'!AL$3,FALSE)</f>
        <v>67.299848226142998</v>
      </c>
      <c r="H13" s="48">
        <f>VLOOKUP($A13,'Occupancy Raw Data'!$B$8:$BE$45,'Occupancy Raw Data'!AN$3,FALSE)</f>
        <v>68.338550559666004</v>
      </c>
      <c r="I13" s="48">
        <f>VLOOKUP($A13,'Occupancy Raw Data'!$B$8:$BE$45,'Occupancy Raw Data'!AO$3,FALSE)</f>
        <v>74.931227471068098</v>
      </c>
      <c r="J13" s="49">
        <f>VLOOKUP($A13,'Occupancy Raw Data'!$B$8:$BE$45,'Occupancy Raw Data'!AP$3,FALSE)</f>
        <v>71.634889015367094</v>
      </c>
      <c r="K13" s="50">
        <f>VLOOKUP($A13,'Occupancy Raw Data'!$B$8:$BE$45,'Occupancy Raw Data'!AR$3,FALSE)</f>
        <v>68.538431308778399</v>
      </c>
      <c r="M13" s="47">
        <f>VLOOKUP($A13,'Occupancy Raw Data'!$B$8:$BE$45,'Occupancy Raw Data'!AT$3,FALSE)</f>
        <v>-1.1350738923583801</v>
      </c>
      <c r="N13" s="48">
        <f>VLOOKUP($A13,'Occupancy Raw Data'!$B$8:$BE$45,'Occupancy Raw Data'!AU$3,FALSE)</f>
        <v>-4.2445860130636097</v>
      </c>
      <c r="O13" s="48">
        <f>VLOOKUP($A13,'Occupancy Raw Data'!$B$8:$BE$45,'Occupancy Raw Data'!AV$3,FALSE)</f>
        <v>-1.83411931588638</v>
      </c>
      <c r="P13" s="48">
        <f>VLOOKUP($A13,'Occupancy Raw Data'!$B$8:$BE$45,'Occupancy Raw Data'!AW$3,FALSE)</f>
        <v>-1.3932577440262299</v>
      </c>
      <c r="Q13" s="48">
        <f>VLOOKUP($A13,'Occupancy Raw Data'!$B$8:$BE$45,'Occupancy Raw Data'!AX$3,FALSE)</f>
        <v>-4.38660697098081</v>
      </c>
      <c r="R13" s="49">
        <f>VLOOKUP($A13,'Occupancy Raw Data'!$B$8:$BE$45,'Occupancy Raw Data'!AY$3,FALSE)</f>
        <v>-2.6063135370224999</v>
      </c>
      <c r="S13" s="48">
        <f>VLOOKUP($A13,'Occupancy Raw Data'!$B$8:$BE$45,'Occupancy Raw Data'!BA$3,FALSE)</f>
        <v>1.74717343042109</v>
      </c>
      <c r="T13" s="48">
        <f>VLOOKUP($A13,'Occupancy Raw Data'!$B$8:$BE$45,'Occupancy Raw Data'!BB$3,FALSE)</f>
        <v>6.3990758415273996</v>
      </c>
      <c r="U13" s="49">
        <f>VLOOKUP($A13,'Occupancy Raw Data'!$B$8:$BE$45,'Occupancy Raw Data'!BC$3,FALSE)</f>
        <v>4.12822871603713</v>
      </c>
      <c r="V13" s="50">
        <f>VLOOKUP($A13,'Occupancy Raw Data'!$B$8:$BE$45,'Occupancy Raw Data'!BE$3,FALSE)</f>
        <v>-0.68853624347581699</v>
      </c>
      <c r="X13" s="51">
        <f>VLOOKUP($A13,'ADR Raw Data'!$B$6:$BE$43,'ADR Raw Data'!AG$1,FALSE)</f>
        <v>115.702605422323</v>
      </c>
      <c r="Y13" s="52">
        <f>VLOOKUP($A13,'ADR Raw Data'!$B$6:$BE$43,'ADR Raw Data'!AH$1,FALSE)</f>
        <v>129.97361959862499</v>
      </c>
      <c r="Z13" s="52">
        <f>VLOOKUP($A13,'ADR Raw Data'!$B$6:$BE$43,'ADR Raw Data'!AI$1,FALSE)</f>
        <v>139.473014469959</v>
      </c>
      <c r="AA13" s="52">
        <f>VLOOKUP($A13,'ADR Raw Data'!$B$6:$BE$43,'ADR Raw Data'!AJ$1,FALSE)</f>
        <v>137.36132366099901</v>
      </c>
      <c r="AB13" s="52">
        <f>VLOOKUP($A13,'ADR Raw Data'!$B$6:$BE$43,'ADR Raw Data'!AK$1,FALSE)</f>
        <v>123.114742867526</v>
      </c>
      <c r="AC13" s="53">
        <f>VLOOKUP($A13,'ADR Raw Data'!$B$6:$BE$43,'ADR Raw Data'!AL$1,FALSE)</f>
        <v>130.023164804961</v>
      </c>
      <c r="AD13" s="52">
        <f>VLOOKUP($A13,'ADR Raw Data'!$B$6:$BE$43,'ADR Raw Data'!AN$1,FALSE)</f>
        <v>113.31183121074299</v>
      </c>
      <c r="AE13" s="52">
        <f>VLOOKUP($A13,'ADR Raw Data'!$B$6:$BE$43,'ADR Raw Data'!AO$1,FALSE)</f>
        <v>113.706837990948</v>
      </c>
      <c r="AF13" s="53">
        <f>VLOOKUP($A13,'ADR Raw Data'!$B$6:$BE$43,'ADR Raw Data'!AP$1,FALSE)</f>
        <v>113.518422882113</v>
      </c>
      <c r="AG13" s="54">
        <f>VLOOKUP($A13,'ADR Raw Data'!$B$6:$BE$43,'ADR Raw Data'!AR$1,FALSE)</f>
        <v>125.09447908891801</v>
      </c>
      <c r="AI13" s="47">
        <f>VLOOKUP($A13,'ADR Raw Data'!$B$6:$BE$43,'ADR Raw Data'!AT$1,FALSE)</f>
        <v>4.9579378800368303</v>
      </c>
      <c r="AJ13" s="48">
        <f>VLOOKUP($A13,'ADR Raw Data'!$B$6:$BE$43,'ADR Raw Data'!AU$1,FALSE)</f>
        <v>4.8296406255972499</v>
      </c>
      <c r="AK13" s="48">
        <f>VLOOKUP($A13,'ADR Raw Data'!$B$6:$BE$43,'ADR Raw Data'!AV$1,FALSE)</f>
        <v>7.2133010808560698</v>
      </c>
      <c r="AL13" s="48">
        <f>VLOOKUP($A13,'ADR Raw Data'!$B$6:$BE$43,'ADR Raw Data'!AW$1,FALSE)</f>
        <v>7.25457041800599</v>
      </c>
      <c r="AM13" s="48">
        <f>VLOOKUP($A13,'ADR Raw Data'!$B$6:$BE$43,'ADR Raw Data'!AX$1,FALSE)</f>
        <v>2.8396606582449202</v>
      </c>
      <c r="AN13" s="49">
        <f>VLOOKUP($A13,'ADR Raw Data'!$B$6:$BE$43,'ADR Raw Data'!AY$1,FALSE)</f>
        <v>5.5944454341140002</v>
      </c>
      <c r="AO13" s="48">
        <f>VLOOKUP($A13,'ADR Raw Data'!$B$6:$BE$43,'ADR Raw Data'!BA$1,FALSE)</f>
        <v>4.3831275469231503</v>
      </c>
      <c r="AP13" s="48">
        <f>VLOOKUP($A13,'ADR Raw Data'!$B$6:$BE$43,'ADR Raw Data'!BB$1,FALSE)</f>
        <v>4.9598888641186498</v>
      </c>
      <c r="AQ13" s="49">
        <f>VLOOKUP($A13,'ADR Raw Data'!$B$6:$BE$43,'ADR Raw Data'!BC$1,FALSE)</f>
        <v>4.6821136559792604</v>
      </c>
      <c r="AR13" s="50">
        <f>VLOOKUP($A13,'ADR Raw Data'!$B$6:$BE$43,'ADR Raw Data'!BE$1,FALSE)</f>
        <v>5.1575204890092898</v>
      </c>
      <c r="AT13" s="51">
        <f>VLOOKUP($A13,'RevPAR Raw Data'!$B$6:$BE$43,'RevPAR Raw Data'!AG$1,FALSE)</f>
        <v>61.5964072282299</v>
      </c>
      <c r="AU13" s="52">
        <f>VLOOKUP($A13,'RevPAR Raw Data'!$B$6:$BE$43,'RevPAR Raw Data'!AH$1,FALSE)</f>
        <v>77.553944460254201</v>
      </c>
      <c r="AV13" s="52">
        <f>VLOOKUP($A13,'RevPAR Raw Data'!$B$6:$BE$43,'RevPAR Raw Data'!AI$1,FALSE)</f>
        <v>92.898770394612001</v>
      </c>
      <c r="AW13" s="52">
        <f>VLOOKUP($A13,'RevPAR Raw Data'!$B$6:$BE$43,'RevPAR Raw Data'!AJ$1,FALSE)</f>
        <v>90.378016742553498</v>
      </c>
      <c r="AX13" s="52">
        <f>VLOOKUP($A13,'RevPAR Raw Data'!$B$6:$BE$43,'RevPAR Raw Data'!AK$1,FALSE)</f>
        <v>77.695408366533798</v>
      </c>
      <c r="AY13" s="53">
        <f>VLOOKUP($A13,'RevPAR Raw Data'!$B$6:$BE$43,'RevPAR Raw Data'!AL$1,FALSE)</f>
        <v>80.024509438436695</v>
      </c>
      <c r="AZ13" s="52">
        <f>VLOOKUP($A13,'RevPAR Raw Data'!$B$6:$BE$43,'RevPAR Raw Data'!AN$1,FALSE)</f>
        <v>76.659353775374598</v>
      </c>
      <c r="BA13" s="52">
        <f>VLOOKUP($A13,'RevPAR Raw Data'!$B$6:$BE$43,'RevPAR Raw Data'!AO$1,FALSE)</f>
        <v>84.008420129007703</v>
      </c>
      <c r="BB13" s="53">
        <f>VLOOKUP($A13,'RevPAR Raw Data'!$B$6:$BE$43,'RevPAR Raw Data'!AP$1,FALSE)</f>
        <v>80.333886952191193</v>
      </c>
      <c r="BC13" s="54">
        <f>VLOOKUP($A13,'RevPAR Raw Data'!$B$6:$BE$43,'RevPAR Raw Data'!AR$1,FALSE)</f>
        <v>80.112903013795105</v>
      </c>
      <c r="BE13" s="47">
        <f>VLOOKUP($A13,'RevPAR Raw Data'!$B$6:$BE$43,'RevPAR Raw Data'!AT$1,FALSE)</f>
        <v>-2.7353709249103799</v>
      </c>
      <c r="BF13" s="48">
        <f>VLOOKUP($A13,'RevPAR Raw Data'!$B$6:$BE$43,'RevPAR Raw Data'!AU$1,FALSE)</f>
        <v>-3.5718733868536998</v>
      </c>
      <c r="BG13" s="48">
        <f>VLOOKUP($A13,'RevPAR Raw Data'!$B$6:$BE$43,'RevPAR Raw Data'!AV$1,FALSE)</f>
        <v>-3.3578048666024398</v>
      </c>
      <c r="BH13" s="48">
        <f>VLOOKUP($A13,'RevPAR Raw Data'!$B$6:$BE$43,'RevPAR Raw Data'!AW$1,FALSE)</f>
        <v>-3.14333825513169</v>
      </c>
      <c r="BI13" s="48">
        <f>VLOOKUP($A13,'RevPAR Raw Data'!$B$6:$BE$43,'RevPAR Raw Data'!AX$1,FALSE)</f>
        <v>-4.0190729080918697</v>
      </c>
      <c r="BJ13" s="49">
        <f>VLOOKUP($A13,'RevPAR Raw Data'!$B$6:$BE$43,'RevPAR Raw Data'!AY$1,FALSE)</f>
        <v>-3.38685560105354</v>
      </c>
      <c r="BK13" s="48">
        <f>VLOOKUP($A13,'RevPAR Raw Data'!$B$6:$BE$43,'RevPAR Raw Data'!BA$1,FALSE)</f>
        <v>7.7928929992285898</v>
      </c>
      <c r="BL13" s="48">
        <f>VLOOKUP($A13,'RevPAR Raw Data'!$B$6:$BE$43,'RevPAR Raw Data'!BB$1,FALSE)</f>
        <v>13.1014602721024</v>
      </c>
      <c r="BM13" s="49">
        <f>VLOOKUP($A13,'RevPAR Raw Data'!$B$6:$BE$43,'RevPAR Raw Data'!BC$1,FALSE)</f>
        <v>10.504860845187</v>
      </c>
      <c r="BN13" s="50">
        <f>VLOOKUP($A13,'RevPAR Raw Data'!$B$6:$BE$43,'RevPAR Raw Data'!BE$1,FALSE)</f>
        <v>0.214651437828493</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Data'!AG$3,FALSE)</f>
        <v>58.446887581294497</v>
      </c>
      <c r="C15" s="48">
        <f>VLOOKUP($A15,'Occupancy Raw Data'!$B$8:$BE$45,'Occupancy Raw Data'!AH$3,FALSE)</f>
        <v>56.620986889645899</v>
      </c>
      <c r="D15" s="48">
        <f>VLOOKUP($A15,'Occupancy Raw Data'!$B$8:$BE$45,'Occupancy Raw Data'!AI$3,FALSE)</f>
        <v>60.897981831320301</v>
      </c>
      <c r="E15" s="48">
        <f>VLOOKUP($A15,'Occupancy Raw Data'!$B$8:$BE$45,'Occupancy Raw Data'!AJ$3,FALSE)</f>
        <v>61.9451326520078</v>
      </c>
      <c r="F15" s="48">
        <f>VLOOKUP($A15,'Occupancy Raw Data'!$B$8:$BE$45,'Occupancy Raw Data'!AK$3,FALSE)</f>
        <v>60.750877464643303</v>
      </c>
      <c r="G15" s="49">
        <f>VLOOKUP($A15,'Occupancy Raw Data'!$B$8:$BE$45,'Occupancy Raw Data'!AL$3,FALSE)</f>
        <v>59.732373283782302</v>
      </c>
      <c r="H15" s="48">
        <f>VLOOKUP($A15,'Occupancy Raw Data'!$B$8:$BE$45,'Occupancy Raw Data'!AN$3,FALSE)</f>
        <v>73.287653556312506</v>
      </c>
      <c r="I15" s="48">
        <f>VLOOKUP($A15,'Occupancy Raw Data'!$B$8:$BE$45,'Occupancy Raw Data'!AO$3,FALSE)</f>
        <v>80.263497470837194</v>
      </c>
      <c r="J15" s="49">
        <f>VLOOKUP($A15,'Occupancy Raw Data'!$B$8:$BE$45,'Occupancy Raw Data'!AP$3,FALSE)</f>
        <v>76.775575513574793</v>
      </c>
      <c r="K15" s="50">
        <f>VLOOKUP($A15,'Occupancy Raw Data'!$B$8:$BE$45,'Occupancy Raw Data'!AR$3,FALSE)</f>
        <v>64.601859635151598</v>
      </c>
      <c r="M15" s="47">
        <f>VLOOKUP($A15,'Occupancy Raw Data'!$B$8:$BE$45,'Occupancy Raw Data'!AT$3,FALSE)</f>
        <v>-0.78811272555809897</v>
      </c>
      <c r="N15" s="48">
        <f>VLOOKUP($A15,'Occupancy Raw Data'!$B$8:$BE$45,'Occupancy Raw Data'!AU$3,FALSE)</f>
        <v>-0.89814672171698096</v>
      </c>
      <c r="O15" s="48">
        <f>VLOOKUP($A15,'Occupancy Raw Data'!$B$8:$BE$45,'Occupancy Raw Data'!AV$3,FALSE)</f>
        <v>-1.4525832202326701</v>
      </c>
      <c r="P15" s="48">
        <f>VLOOKUP($A15,'Occupancy Raw Data'!$B$8:$BE$45,'Occupancy Raw Data'!AW$3,FALSE)</f>
        <v>-1.2914335016845599</v>
      </c>
      <c r="Q15" s="48">
        <f>VLOOKUP($A15,'Occupancy Raw Data'!$B$8:$BE$45,'Occupancy Raw Data'!AX$3,FALSE)</f>
        <v>-3.7037423509621199</v>
      </c>
      <c r="R15" s="49">
        <f>VLOOKUP($A15,'Occupancy Raw Data'!$B$8:$BE$45,'Occupancy Raw Data'!AY$3,FALSE)</f>
        <v>-1.65372954008144</v>
      </c>
      <c r="S15" s="48">
        <f>VLOOKUP($A15,'Occupancy Raw Data'!$B$8:$BE$45,'Occupancy Raw Data'!BA$3,FALSE)</f>
        <v>-4.5730836901313303</v>
      </c>
      <c r="T15" s="48">
        <f>VLOOKUP($A15,'Occupancy Raw Data'!$B$8:$BE$45,'Occupancy Raw Data'!BB$3,FALSE)</f>
        <v>-3.92989983363409</v>
      </c>
      <c r="U15" s="49">
        <f>VLOOKUP($A15,'Occupancy Raw Data'!$B$8:$BE$45,'Occupancy Raw Data'!BC$3,FALSE)</f>
        <v>-4.2379598796801199</v>
      </c>
      <c r="V15" s="50">
        <f>VLOOKUP($A15,'Occupancy Raw Data'!$B$8:$BE$45,'Occupancy Raw Data'!BE$3,FALSE)</f>
        <v>-2.54671488429336</v>
      </c>
      <c r="X15" s="51">
        <f>VLOOKUP($A15,'ADR Raw Data'!$B$6:$BE$43,'ADR Raw Data'!AG$1,FALSE)</f>
        <v>133.97893159579601</v>
      </c>
      <c r="Y15" s="52">
        <f>VLOOKUP($A15,'ADR Raw Data'!$B$6:$BE$43,'ADR Raw Data'!AH$1,FALSE)</f>
        <v>119.351945243738</v>
      </c>
      <c r="Z15" s="52">
        <f>VLOOKUP($A15,'ADR Raw Data'!$B$6:$BE$43,'ADR Raw Data'!AI$1,FALSE)</f>
        <v>119.96988673334199</v>
      </c>
      <c r="AA15" s="52">
        <f>VLOOKUP($A15,'ADR Raw Data'!$B$6:$BE$43,'ADR Raw Data'!AJ$1,FALSE)</f>
        <v>119.155395148422</v>
      </c>
      <c r="AB15" s="52">
        <f>VLOOKUP($A15,'ADR Raw Data'!$B$6:$BE$43,'ADR Raw Data'!AK$1,FALSE)</f>
        <v>119.569623091791</v>
      </c>
      <c r="AC15" s="53">
        <f>VLOOKUP($A15,'ADR Raw Data'!$B$6:$BE$43,'ADR Raw Data'!AL$1,FALSE)</f>
        <v>122.343897399665</v>
      </c>
      <c r="AD15" s="52">
        <f>VLOOKUP($A15,'ADR Raw Data'!$B$6:$BE$43,'ADR Raw Data'!AN$1,FALSE)</f>
        <v>157.28565815828799</v>
      </c>
      <c r="AE15" s="52">
        <f>VLOOKUP($A15,'ADR Raw Data'!$B$6:$BE$43,'ADR Raw Data'!AO$1,FALSE)</f>
        <v>170.05988747528099</v>
      </c>
      <c r="AF15" s="53">
        <f>VLOOKUP($A15,'ADR Raw Data'!$B$6:$BE$43,'ADR Raw Data'!AP$1,FALSE)</f>
        <v>163.96294006479201</v>
      </c>
      <c r="AG15" s="54">
        <f>VLOOKUP($A15,'ADR Raw Data'!$B$6:$BE$43,'ADR Raw Data'!AR$1,FALSE)</f>
        <v>136.47584774017099</v>
      </c>
      <c r="AI15" s="47">
        <f>VLOOKUP($A15,'ADR Raw Data'!$B$6:$BE$43,'ADR Raw Data'!AT$1,FALSE)</f>
        <v>0.501843070369555</v>
      </c>
      <c r="AJ15" s="48">
        <f>VLOOKUP($A15,'ADR Raw Data'!$B$6:$BE$43,'ADR Raw Data'!AU$1,FALSE)</f>
        <v>2.24287107679362</v>
      </c>
      <c r="AK15" s="48">
        <f>VLOOKUP($A15,'ADR Raw Data'!$B$6:$BE$43,'ADR Raw Data'!AV$1,FALSE)</f>
        <v>1.5703665115663801</v>
      </c>
      <c r="AL15" s="48">
        <f>VLOOKUP($A15,'ADR Raw Data'!$B$6:$BE$43,'ADR Raw Data'!AW$1,FALSE)</f>
        <v>0.98501864757221003</v>
      </c>
      <c r="AM15" s="48">
        <f>VLOOKUP($A15,'ADR Raw Data'!$B$6:$BE$43,'ADR Raw Data'!AX$1,FALSE)</f>
        <v>0.244143808146319</v>
      </c>
      <c r="AN15" s="49">
        <f>VLOOKUP($A15,'ADR Raw Data'!$B$6:$BE$43,'ADR Raw Data'!AY$1,FALSE)</f>
        <v>1.09454025647996</v>
      </c>
      <c r="AO15" s="48">
        <f>VLOOKUP($A15,'ADR Raw Data'!$B$6:$BE$43,'ADR Raw Data'!BA$1,FALSE)</f>
        <v>0.65927465437459398</v>
      </c>
      <c r="AP15" s="48">
        <f>VLOOKUP($A15,'ADR Raw Data'!$B$6:$BE$43,'ADR Raw Data'!BB$1,FALSE)</f>
        <v>1.67902881482871</v>
      </c>
      <c r="AQ15" s="49">
        <f>VLOOKUP($A15,'ADR Raw Data'!$B$6:$BE$43,'ADR Raw Data'!BC$1,FALSE)</f>
        <v>1.22110003360776</v>
      </c>
      <c r="AR15" s="50">
        <f>VLOOKUP($A15,'ADR Raw Data'!$B$6:$BE$43,'ADR Raw Data'!BE$1,FALSE)</f>
        <v>0.96230997945373997</v>
      </c>
      <c r="AT15" s="51">
        <f>VLOOKUP($A15,'RevPAR Raw Data'!$B$6:$BE$43,'RevPAR Raw Data'!AG$1,FALSE)</f>
        <v>87.753688329068396</v>
      </c>
      <c r="AU15" s="52">
        <f>VLOOKUP($A15,'RevPAR Raw Data'!$B$6:$BE$43,'RevPAR Raw Data'!AH$1,FALSE)</f>
        <v>76.1894023451636</v>
      </c>
      <c r="AV15" s="52">
        <f>VLOOKUP($A15,'RevPAR Raw Data'!$B$6:$BE$43,'RevPAR Raw Data'!AI$1,FALSE)</f>
        <v>81.188400513751702</v>
      </c>
      <c r="AW15" s="52">
        <f>VLOOKUP($A15,'RevPAR Raw Data'!$B$6:$BE$43,'RevPAR Raw Data'!AJ$1,FALSE)</f>
        <v>80.628247779558393</v>
      </c>
      <c r="AX15" s="52">
        <f>VLOOKUP($A15,'RevPAR Raw Data'!$B$6:$BE$43,'RevPAR Raw Data'!AK$1,FALSE)</f>
        <v>81.681638545597806</v>
      </c>
      <c r="AY15" s="53">
        <f>VLOOKUP($A15,'RevPAR Raw Data'!$B$6:$BE$43,'RevPAR Raw Data'!AL$1,FALSE)</f>
        <v>81.488340284182499</v>
      </c>
      <c r="AZ15" s="52">
        <f>VLOOKUP($A15,'RevPAR Raw Data'!$B$6:$BE$43,'RevPAR Raw Data'!AN$1,FALSE)</f>
        <v>129.10451251938599</v>
      </c>
      <c r="BA15" s="52">
        <f>VLOOKUP($A15,'RevPAR Raw Data'!$B$6:$BE$43,'RevPAR Raw Data'!AO$1,FALSE)</f>
        <v>149.40354542922501</v>
      </c>
      <c r="BB15" s="53">
        <f>VLOOKUP($A15,'RevPAR Raw Data'!$B$6:$BE$43,'RevPAR Raw Data'!AP$1,FALSE)</f>
        <v>139.25402897430499</v>
      </c>
      <c r="BC15" s="54">
        <f>VLOOKUP($A15,'RevPAR Raw Data'!$B$6:$BE$43,'RevPAR Raw Data'!AR$1,FALSE)</f>
        <v>97.992700874617796</v>
      </c>
      <c r="BE15" s="47">
        <f>VLOOKUP($A15,'RevPAR Raw Data'!$B$6:$BE$43,'RevPAR Raw Data'!AT$1,FALSE)</f>
        <v>-1.06106685596229</v>
      </c>
      <c r="BF15" s="48">
        <f>VLOOKUP($A15,'RevPAR Raw Data'!$B$6:$BE$43,'RevPAR Raw Data'!AU$1,FALSE)</f>
        <v>3.2249890221921298</v>
      </c>
      <c r="BG15" s="48">
        <f>VLOOKUP($A15,'RevPAR Raw Data'!$B$6:$BE$43,'RevPAR Raw Data'!AV$1,FALSE)</f>
        <v>2.4881478276488602</v>
      </c>
      <c r="BH15" s="48">
        <f>VLOOKUP($A15,'RevPAR Raw Data'!$B$6:$BE$43,'RevPAR Raw Data'!AW$1,FALSE)</f>
        <v>0.19435292154501399</v>
      </c>
      <c r="BI15" s="48">
        <f>VLOOKUP($A15,'RevPAR Raw Data'!$B$6:$BE$43,'RevPAR Raw Data'!AX$1,FALSE)</f>
        <v>-1.3763012417378</v>
      </c>
      <c r="BJ15" s="49">
        <f>VLOOKUP($A15,'RevPAR Raw Data'!$B$6:$BE$43,'RevPAR Raw Data'!AY$1,FALSE)</f>
        <v>0.59926679915166203</v>
      </c>
      <c r="BK15" s="48">
        <f>VLOOKUP($A15,'RevPAR Raw Data'!$B$6:$BE$43,'RevPAR Raw Data'!BA$1,FALSE)</f>
        <v>1.3271571875053501</v>
      </c>
      <c r="BL15" s="48">
        <f>VLOOKUP($A15,'RevPAR Raw Data'!$B$6:$BE$43,'RevPAR Raw Data'!BB$1,FALSE)</f>
        <v>2.3605485949985199</v>
      </c>
      <c r="BM15" s="49">
        <f>VLOOKUP($A15,'RevPAR Raw Data'!$B$6:$BE$43,'RevPAR Raw Data'!BC$1,FALSE)</f>
        <v>1.87890375909552</v>
      </c>
      <c r="BN15" s="50">
        <f>VLOOKUP($A15,'RevPAR Raw Data'!$B$6:$BE$43,'RevPAR Raw Data'!BE$1,FALSE)</f>
        <v>1.1148007803278199</v>
      </c>
    </row>
    <row r="16" spans="1:66" x14ac:dyDescent="0.45">
      <c r="A16" s="63" t="s">
        <v>91</v>
      </c>
      <c r="B16" s="47">
        <f>VLOOKUP($A16,'Occupancy Raw Data'!$B$8:$BE$45,'Occupancy Raw Data'!AG$3,FALSE)</f>
        <v>62.225034916201103</v>
      </c>
      <c r="C16" s="48">
        <f>VLOOKUP($A16,'Occupancy Raw Data'!$B$8:$BE$45,'Occupancy Raw Data'!AH$3,FALSE)</f>
        <v>68.130237430167497</v>
      </c>
      <c r="D16" s="48">
        <f>VLOOKUP($A16,'Occupancy Raw Data'!$B$8:$BE$45,'Occupancy Raw Data'!AI$3,FALSE)</f>
        <v>74.729399441340703</v>
      </c>
      <c r="E16" s="48">
        <f>VLOOKUP($A16,'Occupancy Raw Data'!$B$8:$BE$45,'Occupancy Raw Data'!AJ$3,FALSE)</f>
        <v>75.087290502793195</v>
      </c>
      <c r="F16" s="48">
        <f>VLOOKUP($A16,'Occupancy Raw Data'!$B$8:$BE$45,'Occupancy Raw Data'!AK$3,FALSE)</f>
        <v>70.155377094971996</v>
      </c>
      <c r="G16" s="49">
        <f>VLOOKUP($A16,'Occupancy Raw Data'!$B$8:$BE$45,'Occupancy Raw Data'!AL$3,FALSE)</f>
        <v>70.065467877094903</v>
      </c>
      <c r="H16" s="48">
        <f>VLOOKUP($A16,'Occupancy Raw Data'!$B$8:$BE$45,'Occupancy Raw Data'!AN$3,FALSE)</f>
        <v>76.684706703910607</v>
      </c>
      <c r="I16" s="48">
        <f>VLOOKUP($A16,'Occupancy Raw Data'!$B$8:$BE$45,'Occupancy Raw Data'!AO$3,FALSE)</f>
        <v>81.223812849162002</v>
      </c>
      <c r="J16" s="49">
        <f>VLOOKUP($A16,'Occupancy Raw Data'!$B$8:$BE$45,'Occupancy Raw Data'!AP$3,FALSE)</f>
        <v>78.954259776536304</v>
      </c>
      <c r="K16" s="50">
        <f>VLOOKUP($A16,'Occupancy Raw Data'!$B$8:$BE$45,'Occupancy Raw Data'!AR$3,FALSE)</f>
        <v>72.605122705506702</v>
      </c>
      <c r="M16" s="47">
        <f>VLOOKUP($A16,'Occupancy Raw Data'!$B$8:$BE$45,'Occupancy Raw Data'!AT$3,FALSE)</f>
        <v>-1.1786021549944199</v>
      </c>
      <c r="N16" s="48">
        <f>VLOOKUP($A16,'Occupancy Raw Data'!$B$8:$BE$45,'Occupancy Raw Data'!AU$3,FALSE)</f>
        <v>-0.25855173534300602</v>
      </c>
      <c r="O16" s="48">
        <f>VLOOKUP($A16,'Occupancy Raw Data'!$B$8:$BE$45,'Occupancy Raw Data'!AV$3,FALSE)</f>
        <v>0.36956340846005198</v>
      </c>
      <c r="P16" s="48">
        <f>VLOOKUP($A16,'Occupancy Raw Data'!$B$8:$BE$45,'Occupancy Raw Data'!AW$3,FALSE)</f>
        <v>-4.6535994654326701E-2</v>
      </c>
      <c r="Q16" s="48">
        <f>VLOOKUP($A16,'Occupancy Raw Data'!$B$8:$BE$45,'Occupancy Raw Data'!AX$3,FALSE)</f>
        <v>-1.5357094807745399</v>
      </c>
      <c r="R16" s="49">
        <f>VLOOKUP($A16,'Occupancy Raw Data'!$B$8:$BE$45,'Occupancy Raw Data'!AY$3,FALSE)</f>
        <v>-0.50347347901399697</v>
      </c>
      <c r="S16" s="48">
        <f>VLOOKUP($A16,'Occupancy Raw Data'!$B$8:$BE$45,'Occupancy Raw Data'!BA$3,FALSE)</f>
        <v>-1.6691007531984801</v>
      </c>
      <c r="T16" s="48">
        <f>VLOOKUP($A16,'Occupancy Raw Data'!$B$8:$BE$45,'Occupancy Raw Data'!BB$3,FALSE)</f>
        <v>-3.2579194229221602</v>
      </c>
      <c r="U16" s="49">
        <f>VLOOKUP($A16,'Occupancy Raw Data'!$B$8:$BE$45,'Occupancy Raw Data'!BC$3,FALSE)</f>
        <v>-2.4928089117983498</v>
      </c>
      <c r="V16" s="50">
        <f>VLOOKUP($A16,'Occupancy Raw Data'!$B$8:$BE$45,'Occupancy Raw Data'!BE$3,FALSE)</f>
        <v>-1.13019600356309</v>
      </c>
      <c r="X16" s="51">
        <f>VLOOKUP($A16,'ADR Raw Data'!$B$6:$BE$43,'ADR Raw Data'!AG$1,FALSE)</f>
        <v>97.465466591849605</v>
      </c>
      <c r="Y16" s="52">
        <f>VLOOKUP($A16,'ADR Raw Data'!$B$6:$BE$43,'ADR Raw Data'!AH$1,FALSE)</f>
        <v>97.299980647021101</v>
      </c>
      <c r="Z16" s="52">
        <f>VLOOKUP($A16,'ADR Raw Data'!$B$6:$BE$43,'ADR Raw Data'!AI$1,FALSE)</f>
        <v>98.953150280341006</v>
      </c>
      <c r="AA16" s="52">
        <f>VLOOKUP($A16,'ADR Raw Data'!$B$6:$BE$43,'ADR Raw Data'!AJ$1,FALSE)</f>
        <v>98.438361136944806</v>
      </c>
      <c r="AB16" s="52">
        <f>VLOOKUP($A16,'ADR Raw Data'!$B$6:$BE$43,'ADR Raw Data'!AK$1,FALSE)</f>
        <v>95.963807919621701</v>
      </c>
      <c r="AC16" s="53">
        <f>VLOOKUP($A16,'ADR Raw Data'!$B$6:$BE$43,'ADR Raw Data'!AL$1,FALSE)</f>
        <v>97.658433823364504</v>
      </c>
      <c r="AD16" s="52">
        <f>VLOOKUP($A16,'ADR Raw Data'!$B$6:$BE$43,'ADR Raw Data'!AN$1,FALSE)</f>
        <v>113.53641371086999</v>
      </c>
      <c r="AE16" s="52">
        <f>VLOOKUP($A16,'ADR Raw Data'!$B$6:$BE$43,'ADR Raw Data'!AO$1,FALSE)</f>
        <v>119.43752374529799</v>
      </c>
      <c r="AF16" s="53">
        <f>VLOOKUP($A16,'ADR Raw Data'!$B$6:$BE$43,'ADR Raw Data'!AP$1,FALSE)</f>
        <v>116.571782913211</v>
      </c>
      <c r="AG16" s="54">
        <f>VLOOKUP($A16,'ADR Raw Data'!$B$6:$BE$43,'ADR Raw Data'!AR$1,FALSE)</f>
        <v>103.534797920942</v>
      </c>
      <c r="AI16" s="47">
        <f>VLOOKUP($A16,'ADR Raw Data'!$B$6:$BE$43,'ADR Raw Data'!AT$1,FALSE)</f>
        <v>1.3609247558244799</v>
      </c>
      <c r="AJ16" s="48">
        <f>VLOOKUP($A16,'ADR Raw Data'!$B$6:$BE$43,'ADR Raw Data'!AU$1,FALSE)</f>
        <v>2.5863361455570799</v>
      </c>
      <c r="AK16" s="48">
        <f>VLOOKUP($A16,'ADR Raw Data'!$B$6:$BE$43,'ADR Raw Data'!AV$1,FALSE)</f>
        <v>1.97815448755765</v>
      </c>
      <c r="AL16" s="48">
        <f>VLOOKUP($A16,'ADR Raw Data'!$B$6:$BE$43,'ADR Raw Data'!AW$1,FALSE)</f>
        <v>1.98230908681494</v>
      </c>
      <c r="AM16" s="48">
        <f>VLOOKUP($A16,'ADR Raw Data'!$B$6:$BE$43,'ADR Raw Data'!AX$1,FALSE)</f>
        <v>1.8585039648055801</v>
      </c>
      <c r="AN16" s="49">
        <f>VLOOKUP($A16,'ADR Raw Data'!$B$6:$BE$43,'ADR Raw Data'!AY$1,FALSE)</f>
        <v>1.9683387847162599</v>
      </c>
      <c r="AO16" s="48">
        <f>VLOOKUP($A16,'ADR Raw Data'!$B$6:$BE$43,'ADR Raw Data'!BA$1,FALSE)</f>
        <v>0.50260925258868705</v>
      </c>
      <c r="AP16" s="48">
        <f>VLOOKUP($A16,'ADR Raw Data'!$B$6:$BE$43,'ADR Raw Data'!BB$1,FALSE)</f>
        <v>-0.40592909834171298</v>
      </c>
      <c r="AQ16" s="49">
        <f>VLOOKUP($A16,'ADR Raw Data'!$B$6:$BE$43,'ADR Raw Data'!BC$1,FALSE)</f>
        <v>-2.54085398022268E-3</v>
      </c>
      <c r="AR16" s="50">
        <f>VLOOKUP($A16,'ADR Raw Data'!$B$6:$BE$43,'ADR Raw Data'!BE$1,FALSE)</f>
        <v>1.1807222030636899</v>
      </c>
      <c r="AT16" s="51">
        <f>VLOOKUP($A16,'RevPAR Raw Data'!$B$6:$BE$43,'RevPAR Raw Data'!AG$1,FALSE)</f>
        <v>65.324403421787693</v>
      </c>
      <c r="AU16" s="52">
        <f>VLOOKUP($A16,'RevPAR Raw Data'!$B$6:$BE$43,'RevPAR Raw Data'!AH$1,FALSE)</f>
        <v>69.517396905551607</v>
      </c>
      <c r="AV16" s="52">
        <f>VLOOKUP($A16,'RevPAR Raw Data'!$B$6:$BE$43,'RevPAR Raw Data'!AI$1,FALSE)</f>
        <v>77.118746394902203</v>
      </c>
      <c r="AW16" s="52">
        <f>VLOOKUP($A16,'RevPAR Raw Data'!$B$6:$BE$43,'RevPAR Raw Data'!AJ$1,FALSE)</f>
        <v>76.411613813721999</v>
      </c>
      <c r="AX16" s="52">
        <f>VLOOKUP($A16,'RevPAR Raw Data'!$B$6:$BE$43,'RevPAR Raw Data'!AK$1,FALSE)</f>
        <v>71.659676073673097</v>
      </c>
      <c r="AY16" s="53">
        <f>VLOOKUP($A16,'RevPAR Raw Data'!$B$6:$BE$43,'RevPAR Raw Data'!AL$1,FALSE)</f>
        <v>72.0063673219273</v>
      </c>
      <c r="AZ16" s="52">
        <f>VLOOKUP($A16,'RevPAR Raw Data'!$B$6:$BE$43,'RevPAR Raw Data'!AN$1,FALSE)</f>
        <v>94.893925244413396</v>
      </c>
      <c r="BA16" s="52">
        <f>VLOOKUP($A16,'RevPAR Raw Data'!$B$6:$BE$43,'RevPAR Raw Data'!AO$1,FALSE)</f>
        <v>104.80754956791201</v>
      </c>
      <c r="BB16" s="53">
        <f>VLOOKUP($A16,'RevPAR Raw Data'!$B$6:$BE$43,'RevPAR Raw Data'!AP$1,FALSE)</f>
        <v>99.850737406162693</v>
      </c>
      <c r="BC16" s="54">
        <f>VLOOKUP($A16,'RevPAR Raw Data'!$B$6:$BE$43,'RevPAR Raw Data'!AR$1,FALSE)</f>
        <v>79.961901631708798</v>
      </c>
      <c r="BE16" s="47">
        <f>VLOOKUP($A16,'RevPAR Raw Data'!$B$6:$BE$43,'RevPAR Raw Data'!AT$1,FALSE)</f>
        <v>1.2240179654038099</v>
      </c>
      <c r="BF16" s="48">
        <f>VLOOKUP($A16,'RevPAR Raw Data'!$B$6:$BE$43,'RevPAR Raw Data'!AU$1,FALSE)</f>
        <v>2.3442663567081299</v>
      </c>
      <c r="BG16" s="48">
        <f>VLOOKUP($A16,'RevPAR Raw Data'!$B$6:$BE$43,'RevPAR Raw Data'!AV$1,FALSE)</f>
        <v>2.12567339654322</v>
      </c>
      <c r="BH16" s="48">
        <f>VLOOKUP($A16,'RevPAR Raw Data'!$B$6:$BE$43,'RevPAR Raw Data'!AW$1,FALSE)</f>
        <v>0.72393375181308495</v>
      </c>
      <c r="BI16" s="48">
        <f>VLOOKUP($A16,'RevPAR Raw Data'!$B$6:$BE$43,'RevPAR Raw Data'!AX$1,FALSE)</f>
        <v>1.62147700885739</v>
      </c>
      <c r="BJ16" s="49">
        <f>VLOOKUP($A16,'RevPAR Raw Data'!$B$6:$BE$43,'RevPAR Raw Data'!AY$1,FALSE)</f>
        <v>1.60293485941992</v>
      </c>
      <c r="BK16" s="48">
        <f>VLOOKUP($A16,'RevPAR Raw Data'!$B$6:$BE$43,'RevPAR Raw Data'!BA$1,FALSE)</f>
        <v>3.05753326021724</v>
      </c>
      <c r="BL16" s="48">
        <f>VLOOKUP($A16,'RevPAR Raw Data'!$B$6:$BE$43,'RevPAR Raw Data'!BB$1,FALSE)</f>
        <v>1.6263515933777</v>
      </c>
      <c r="BM16" s="49">
        <f>VLOOKUP($A16,'RevPAR Raw Data'!$B$6:$BE$43,'RevPAR Raw Data'!BC$1,FALSE)</f>
        <v>2.3014294495330301</v>
      </c>
      <c r="BN16" s="50">
        <f>VLOOKUP($A16,'RevPAR Raw Data'!$B$6:$BE$43,'RevPAR Raw Data'!BE$1,FALSE)</f>
        <v>1.85104639592708</v>
      </c>
    </row>
    <row r="17" spans="1:66" x14ac:dyDescent="0.45">
      <c r="A17" s="63" t="s">
        <v>32</v>
      </c>
      <c r="B17" s="47">
        <f>VLOOKUP($A17,'Occupancy Raw Data'!$B$8:$BE$45,'Occupancy Raw Data'!AG$3,FALSE)</f>
        <v>58.0130972941853</v>
      </c>
      <c r="C17" s="48">
        <f>VLOOKUP($A17,'Occupancy Raw Data'!$B$8:$BE$45,'Occupancy Raw Data'!AH$3,FALSE)</f>
        <v>59.786989061600401</v>
      </c>
      <c r="D17" s="48">
        <f>VLOOKUP($A17,'Occupancy Raw Data'!$B$8:$BE$45,'Occupancy Raw Data'!AI$3,FALSE)</f>
        <v>64.903569372481201</v>
      </c>
      <c r="E17" s="48">
        <f>VLOOKUP($A17,'Occupancy Raw Data'!$B$8:$BE$45,'Occupancy Raw Data'!AJ$3,FALSE)</f>
        <v>65.857081174438605</v>
      </c>
      <c r="F17" s="48">
        <f>VLOOKUP($A17,'Occupancy Raw Data'!$B$8:$BE$45,'Occupancy Raw Data'!AK$3,FALSE)</f>
        <v>64.997121473805393</v>
      </c>
      <c r="G17" s="49">
        <f>VLOOKUP($A17,'Occupancy Raw Data'!$B$8:$BE$45,'Occupancy Raw Data'!AL$3,FALSE)</f>
        <v>62.711571675302203</v>
      </c>
      <c r="H17" s="48">
        <f>VLOOKUP($A17,'Occupancy Raw Data'!$B$8:$BE$45,'Occupancy Raw Data'!AN$3,FALSE)</f>
        <v>71.873200921128301</v>
      </c>
      <c r="I17" s="48">
        <f>VLOOKUP($A17,'Occupancy Raw Data'!$B$8:$BE$45,'Occupancy Raw Data'!AO$3,FALSE)</f>
        <v>77.8317501439263</v>
      </c>
      <c r="J17" s="49">
        <f>VLOOKUP($A17,'Occupancy Raw Data'!$B$8:$BE$45,'Occupancy Raw Data'!AP$3,FALSE)</f>
        <v>74.852475532527293</v>
      </c>
      <c r="K17" s="50">
        <f>VLOOKUP($A17,'Occupancy Raw Data'!$B$8:$BE$45,'Occupancy Raw Data'!AR$3,FALSE)</f>
        <v>66.180401348795101</v>
      </c>
      <c r="M17" s="47">
        <f>VLOOKUP($A17,'Occupancy Raw Data'!$B$8:$BE$45,'Occupancy Raw Data'!AT$3,FALSE)</f>
        <v>2.1801128081627401</v>
      </c>
      <c r="N17" s="48">
        <f>VLOOKUP($A17,'Occupancy Raw Data'!$B$8:$BE$45,'Occupancy Raw Data'!AU$3,FALSE)</f>
        <v>1.707779886148</v>
      </c>
      <c r="O17" s="48">
        <f>VLOOKUP($A17,'Occupancy Raw Data'!$B$8:$BE$45,'Occupancy Raw Data'!AV$3,FALSE)</f>
        <v>2.0364294603461901</v>
      </c>
      <c r="P17" s="48">
        <f>VLOOKUP($A17,'Occupancy Raw Data'!$B$8:$BE$45,'Occupancy Raw Data'!AW$3,FALSE)</f>
        <v>1.9097995545657001</v>
      </c>
      <c r="Q17" s="48">
        <f>VLOOKUP($A17,'Occupancy Raw Data'!$B$8:$BE$45,'Occupancy Raw Data'!AX$3,FALSE)</f>
        <v>0.105292324743696</v>
      </c>
      <c r="R17" s="49">
        <f>VLOOKUP($A17,'Occupancy Raw Data'!$B$8:$BE$45,'Occupancy Raw Data'!AY$3,FALSE)</f>
        <v>1.5676173381974099</v>
      </c>
      <c r="S17" s="48">
        <f>VLOOKUP($A17,'Occupancy Raw Data'!$B$8:$BE$45,'Occupancy Raw Data'!BA$3,FALSE)</f>
        <v>-3.8600375415122401</v>
      </c>
      <c r="T17" s="48">
        <f>VLOOKUP($A17,'Occupancy Raw Data'!$B$8:$BE$45,'Occupancy Raw Data'!BB$3,FALSE)</f>
        <v>-3.48474031768695</v>
      </c>
      <c r="U17" s="49">
        <f>VLOOKUP($A17,'Occupancy Raw Data'!$B$8:$BE$45,'Occupancy Raw Data'!BC$3,FALSE)</f>
        <v>-3.6652851420500498</v>
      </c>
      <c r="V17" s="50">
        <f>VLOOKUP($A17,'Occupancy Raw Data'!$B$8:$BE$45,'Occupancy Raw Data'!BE$3,FALSE)</f>
        <v>-0.18451328805780301</v>
      </c>
      <c r="X17" s="51">
        <f>VLOOKUP($A17,'ADR Raw Data'!$B$6:$BE$43,'ADR Raw Data'!AG$1,FALSE)</f>
        <v>85.915231532593097</v>
      </c>
      <c r="Y17" s="52">
        <f>VLOOKUP($A17,'ADR Raw Data'!$B$6:$BE$43,'ADR Raw Data'!AH$1,FALSE)</f>
        <v>84.861403027202599</v>
      </c>
      <c r="Z17" s="52">
        <f>VLOOKUP($A17,'ADR Raw Data'!$B$6:$BE$43,'ADR Raw Data'!AI$1,FALSE)</f>
        <v>88.977961797316695</v>
      </c>
      <c r="AA17" s="52">
        <f>VLOOKUP($A17,'ADR Raw Data'!$B$6:$BE$43,'ADR Raw Data'!AJ$1,FALSE)</f>
        <v>87.833594700322294</v>
      </c>
      <c r="AB17" s="52">
        <f>VLOOKUP($A17,'ADR Raw Data'!$B$6:$BE$43,'ADR Raw Data'!AK$1,FALSE)</f>
        <v>87.507205259078802</v>
      </c>
      <c r="AC17" s="53">
        <f>VLOOKUP($A17,'ADR Raw Data'!$B$6:$BE$43,'ADR Raw Data'!AL$1,FALSE)</f>
        <v>87.081167552556593</v>
      </c>
      <c r="AD17" s="52">
        <f>VLOOKUP($A17,'ADR Raw Data'!$B$6:$BE$43,'ADR Raw Data'!AN$1,FALSE)</f>
        <v>103.35809644055</v>
      </c>
      <c r="AE17" s="52">
        <f>VLOOKUP($A17,'ADR Raw Data'!$B$6:$BE$43,'ADR Raw Data'!AO$1,FALSE)</f>
        <v>109.346075202256</v>
      </c>
      <c r="AF17" s="53">
        <f>VLOOKUP($A17,'ADR Raw Data'!$B$6:$BE$43,'ADR Raw Data'!AP$1,FALSE)</f>
        <v>106.471252441955</v>
      </c>
      <c r="AG17" s="54">
        <f>VLOOKUP($A17,'ADR Raw Data'!$B$6:$BE$43,'ADR Raw Data'!AR$1,FALSE)</f>
        <v>93.347139373203802</v>
      </c>
      <c r="AI17" s="47">
        <f>VLOOKUP($A17,'ADR Raw Data'!$B$6:$BE$43,'ADR Raw Data'!AT$1,FALSE)</f>
        <v>2.47765256146808</v>
      </c>
      <c r="AJ17" s="48">
        <f>VLOOKUP($A17,'ADR Raw Data'!$B$6:$BE$43,'ADR Raw Data'!AU$1,FALSE)</f>
        <v>3.4278995692160898</v>
      </c>
      <c r="AK17" s="48">
        <f>VLOOKUP($A17,'ADR Raw Data'!$B$6:$BE$43,'ADR Raw Data'!AV$1,FALSE)</f>
        <v>6.8861179773105698</v>
      </c>
      <c r="AL17" s="48">
        <f>VLOOKUP($A17,'ADR Raw Data'!$B$6:$BE$43,'ADR Raw Data'!AW$1,FALSE)</f>
        <v>4.8052095561335504</v>
      </c>
      <c r="AM17" s="48">
        <f>VLOOKUP($A17,'ADR Raw Data'!$B$6:$BE$43,'ADR Raw Data'!AX$1,FALSE)</f>
        <v>3.5078434703751999</v>
      </c>
      <c r="AN17" s="49">
        <f>VLOOKUP($A17,'ADR Raw Data'!$B$6:$BE$43,'ADR Raw Data'!AY$1,FALSE)</f>
        <v>4.2680198314626399</v>
      </c>
      <c r="AO17" s="48">
        <f>VLOOKUP($A17,'ADR Raw Data'!$B$6:$BE$43,'ADR Raw Data'!BA$1,FALSE)</f>
        <v>-2.46176374772255</v>
      </c>
      <c r="AP17" s="48">
        <f>VLOOKUP($A17,'ADR Raw Data'!$B$6:$BE$43,'ADR Raw Data'!BB$1,FALSE)</f>
        <v>-1.5385197562641</v>
      </c>
      <c r="AQ17" s="49">
        <f>VLOOKUP($A17,'ADR Raw Data'!$B$6:$BE$43,'ADR Raw Data'!BC$1,FALSE)</f>
        <v>-1.9665067930925599</v>
      </c>
      <c r="AR17" s="50">
        <f>VLOOKUP($A17,'ADR Raw Data'!$B$6:$BE$43,'ADR Raw Data'!BE$1,FALSE)</f>
        <v>1.5551804272173999</v>
      </c>
      <c r="AT17" s="51">
        <f>VLOOKUP($A17,'RevPAR Raw Data'!$B$6:$BE$43,'RevPAR Raw Data'!AG$1,FALSE)</f>
        <v>51.833881234674699</v>
      </c>
      <c r="AU17" s="52">
        <f>VLOOKUP($A17,'RevPAR Raw Data'!$B$6:$BE$43,'RevPAR Raw Data'!AH$1,FALSE)</f>
        <v>52.050683513630403</v>
      </c>
      <c r="AV17" s="52">
        <f>VLOOKUP($A17,'RevPAR Raw Data'!$B$6:$BE$43,'RevPAR Raw Data'!AI$1,FALSE)</f>
        <v>58.866738839607599</v>
      </c>
      <c r="AW17" s="52">
        <f>VLOOKUP($A17,'RevPAR Raw Data'!$B$6:$BE$43,'RevPAR Raw Data'!AJ$1,FALSE)</f>
        <v>58.659702747728197</v>
      </c>
      <c r="AX17" s="52">
        <f>VLOOKUP($A17,'RevPAR Raw Data'!$B$6:$BE$43,'RevPAR Raw Data'!AK$1,FALSE)</f>
        <v>60.206518960046097</v>
      </c>
      <c r="AY17" s="53">
        <f>VLOOKUP($A17,'RevPAR Raw Data'!$B$6:$BE$43,'RevPAR Raw Data'!AL$1,FALSE)</f>
        <v>56.323505059137403</v>
      </c>
      <c r="AZ17" s="52">
        <f>VLOOKUP($A17,'RevPAR Raw Data'!$B$6:$BE$43,'RevPAR Raw Data'!AN$1,FALSE)</f>
        <v>82.002389701427902</v>
      </c>
      <c r="BA17" s="52">
        <f>VLOOKUP($A17,'RevPAR Raw Data'!$B$6:$BE$43,'RevPAR Raw Data'!AO$1,FALSE)</f>
        <v>91.850294172796694</v>
      </c>
      <c r="BB17" s="53">
        <f>VLOOKUP($A17,'RevPAR Raw Data'!$B$6:$BE$43,'RevPAR Raw Data'!AP$1,FALSE)</f>
        <v>86.926341937112298</v>
      </c>
      <c r="BC17" s="54">
        <f>VLOOKUP($A17,'RevPAR Raw Data'!$B$6:$BE$43,'RevPAR Raw Data'!AR$1,FALSE)</f>
        <v>65.067172738558796</v>
      </c>
      <c r="BE17" s="47">
        <f>VLOOKUP($A17,'RevPAR Raw Data'!$B$6:$BE$43,'RevPAR Raw Data'!AT$1,FALSE)</f>
        <v>2.4124430345757402</v>
      </c>
      <c r="BF17" s="48">
        <f>VLOOKUP($A17,'RevPAR Raw Data'!$B$6:$BE$43,'RevPAR Raw Data'!AU$1,FALSE)</f>
        <v>5.3883542641512596</v>
      </c>
      <c r="BG17" s="48">
        <f>VLOOKUP($A17,'RevPAR Raw Data'!$B$6:$BE$43,'RevPAR Raw Data'!AV$1,FALSE)</f>
        <v>9.97129940175809</v>
      </c>
      <c r="BH17" s="48">
        <f>VLOOKUP($A17,'RevPAR Raw Data'!$B$6:$BE$43,'RevPAR Raw Data'!AW$1,FALSE)</f>
        <v>6.0932151011789903</v>
      </c>
      <c r="BI17" s="48">
        <f>VLOOKUP($A17,'RevPAR Raw Data'!$B$6:$BE$43,'RevPAR Raw Data'!AX$1,FALSE)</f>
        <v>4.5855986974588996</v>
      </c>
      <c r="BJ17" s="49">
        <f>VLOOKUP($A17,'RevPAR Raw Data'!$B$6:$BE$43,'RevPAR Raw Data'!AY$1,FALSE)</f>
        <v>5.7166792252373497</v>
      </c>
      <c r="BK17" s="48">
        <f>VLOOKUP($A17,'RevPAR Raw Data'!$B$6:$BE$43,'RevPAR Raw Data'!BA$1,FALSE)</f>
        <v>-1.8539332957914201</v>
      </c>
      <c r="BL17" s="48">
        <f>VLOOKUP($A17,'RevPAR Raw Data'!$B$6:$BE$43,'RevPAR Raw Data'!BB$1,FALSE)</f>
        <v>-2.3573900402988599</v>
      </c>
      <c r="BM17" s="49">
        <f>VLOOKUP($A17,'RevPAR Raw Data'!$B$6:$BE$43,'RevPAR Raw Data'!BC$1,FALSE)</f>
        <v>-2.1205659802546699</v>
      </c>
      <c r="BN17" s="50">
        <f>VLOOKUP($A17,'RevPAR Raw Data'!$B$6:$BE$43,'RevPAR Raw Data'!BE$1,FALSE)</f>
        <v>2.5814994319429698</v>
      </c>
    </row>
    <row r="18" spans="1:66" x14ac:dyDescent="0.45">
      <c r="A18" s="63" t="s">
        <v>92</v>
      </c>
      <c r="B18" s="47">
        <f>VLOOKUP($A18,'Occupancy Raw Data'!$B$8:$BE$45,'Occupancy Raw Data'!AG$3,FALSE)</f>
        <v>61.351659933251298</v>
      </c>
      <c r="C18" s="48">
        <f>VLOOKUP($A18,'Occupancy Raw Data'!$B$8:$BE$45,'Occupancy Raw Data'!AH$3,FALSE)</f>
        <v>62.238714210433798</v>
      </c>
      <c r="D18" s="48">
        <f>VLOOKUP($A18,'Occupancy Raw Data'!$B$8:$BE$45,'Occupancy Raw Data'!AI$3,FALSE)</f>
        <v>67.741085543650001</v>
      </c>
      <c r="E18" s="48">
        <f>VLOOKUP($A18,'Occupancy Raw Data'!$B$8:$BE$45,'Occupancy Raw Data'!AJ$3,FALSE)</f>
        <v>64.834006674863801</v>
      </c>
      <c r="F18" s="48">
        <f>VLOOKUP($A18,'Occupancy Raw Data'!$B$8:$BE$45,'Occupancy Raw Data'!AK$3,FALSE)</f>
        <v>62.133321623045802</v>
      </c>
      <c r="G18" s="49">
        <f>VLOOKUP($A18,'Occupancy Raw Data'!$B$8:$BE$45,'Occupancy Raw Data'!AL$3,FALSE)</f>
        <v>63.659757597049001</v>
      </c>
      <c r="H18" s="48">
        <f>VLOOKUP($A18,'Occupancy Raw Data'!$B$8:$BE$45,'Occupancy Raw Data'!AN$3,FALSE)</f>
        <v>75.601616019673202</v>
      </c>
      <c r="I18" s="48">
        <f>VLOOKUP($A18,'Occupancy Raw Data'!$B$8:$BE$45,'Occupancy Raw Data'!AO$3,FALSE)</f>
        <v>81.323555243281206</v>
      </c>
      <c r="J18" s="49">
        <f>VLOOKUP($A18,'Occupancy Raw Data'!$B$8:$BE$45,'Occupancy Raw Data'!AP$3,FALSE)</f>
        <v>78.462585631477197</v>
      </c>
      <c r="K18" s="50">
        <f>VLOOKUP($A18,'Occupancy Raw Data'!$B$8:$BE$45,'Occupancy Raw Data'!AR$3,FALSE)</f>
        <v>67.889137035456997</v>
      </c>
      <c r="M18" s="47">
        <f>VLOOKUP($A18,'Occupancy Raw Data'!$B$8:$BE$45,'Occupancy Raw Data'!AT$3,FALSE)</f>
        <v>-2.52916102433417</v>
      </c>
      <c r="N18" s="48">
        <f>VLOOKUP($A18,'Occupancy Raw Data'!$B$8:$BE$45,'Occupancy Raw Data'!AU$3,FALSE)</f>
        <v>-4.7744744880613998</v>
      </c>
      <c r="O18" s="48">
        <f>VLOOKUP($A18,'Occupancy Raw Data'!$B$8:$BE$45,'Occupancy Raw Data'!AV$3,FALSE)</f>
        <v>-6.2698854051762103</v>
      </c>
      <c r="P18" s="48">
        <f>VLOOKUP($A18,'Occupancy Raw Data'!$B$8:$BE$45,'Occupancy Raw Data'!AW$3,FALSE)</f>
        <v>-11.0383496671306</v>
      </c>
      <c r="Q18" s="48">
        <f>VLOOKUP($A18,'Occupancy Raw Data'!$B$8:$BE$45,'Occupancy Raw Data'!AX$3,FALSE)</f>
        <v>-12.0405728587012</v>
      </c>
      <c r="R18" s="49">
        <f>VLOOKUP($A18,'Occupancy Raw Data'!$B$8:$BE$45,'Occupancy Raw Data'!AY$3,FALSE)</f>
        <v>-7.4961795585047897</v>
      </c>
      <c r="S18" s="48">
        <f>VLOOKUP($A18,'Occupancy Raw Data'!$B$8:$BE$45,'Occupancy Raw Data'!BA$3,FALSE)</f>
        <v>-6.4359627365373999</v>
      </c>
      <c r="T18" s="48">
        <f>VLOOKUP($A18,'Occupancy Raw Data'!$B$8:$BE$45,'Occupancy Raw Data'!BB$3,FALSE)</f>
        <v>-4.6857456100572996</v>
      </c>
      <c r="U18" s="49">
        <f>VLOOKUP($A18,'Occupancy Raw Data'!$B$8:$BE$45,'Occupancy Raw Data'!BC$3,FALSE)</f>
        <v>-5.5370462598168197</v>
      </c>
      <c r="V18" s="50">
        <f>VLOOKUP($A18,'Occupancy Raw Data'!$B$8:$BE$45,'Occupancy Raw Data'!BE$3,FALSE)</f>
        <v>-6.8582967119207998</v>
      </c>
      <c r="X18" s="51">
        <f>VLOOKUP($A18,'ADR Raw Data'!$B$6:$BE$43,'ADR Raw Data'!AG$1,FALSE)</f>
        <v>112.10657159831</v>
      </c>
      <c r="Y18" s="52">
        <f>VLOOKUP($A18,'ADR Raw Data'!$B$6:$BE$43,'ADR Raw Data'!AH$1,FALSE)</f>
        <v>111.29042327665201</v>
      </c>
      <c r="Z18" s="52">
        <f>VLOOKUP($A18,'ADR Raw Data'!$B$6:$BE$43,'ADR Raw Data'!AI$1,FALSE)</f>
        <v>114.371904447037</v>
      </c>
      <c r="AA18" s="52">
        <f>VLOOKUP($A18,'ADR Raw Data'!$B$6:$BE$43,'ADR Raw Data'!AJ$1,FALSE)</f>
        <v>110.55435724058501</v>
      </c>
      <c r="AB18" s="52">
        <f>VLOOKUP($A18,'ADR Raw Data'!$B$6:$BE$43,'ADR Raw Data'!AK$1,FALSE)</f>
        <v>107.252855742455</v>
      </c>
      <c r="AC18" s="53">
        <f>VLOOKUP($A18,'ADR Raw Data'!$B$6:$BE$43,'ADR Raw Data'!AL$1,FALSE)</f>
        <v>111.165463144461</v>
      </c>
      <c r="AD18" s="52">
        <f>VLOOKUP($A18,'ADR Raw Data'!$B$6:$BE$43,'ADR Raw Data'!AN$1,FALSE)</f>
        <v>133.07403439242501</v>
      </c>
      <c r="AE18" s="52">
        <f>VLOOKUP($A18,'ADR Raw Data'!$B$6:$BE$43,'ADR Raw Data'!AO$1,FALSE)</f>
        <v>143.79269062584299</v>
      </c>
      <c r="AF18" s="53">
        <f>VLOOKUP($A18,'ADR Raw Data'!$B$6:$BE$43,'ADR Raw Data'!AP$1,FALSE)</f>
        <v>138.62877889464099</v>
      </c>
      <c r="AG18" s="54">
        <f>VLOOKUP($A18,'ADR Raw Data'!$B$6:$BE$43,'ADR Raw Data'!AR$1,FALSE)</f>
        <v>120.234209455913</v>
      </c>
      <c r="AI18" s="47">
        <f>VLOOKUP($A18,'ADR Raw Data'!$B$6:$BE$43,'ADR Raw Data'!AT$1,FALSE)</f>
        <v>2.9002589153378802</v>
      </c>
      <c r="AJ18" s="48">
        <f>VLOOKUP($A18,'ADR Raw Data'!$B$6:$BE$43,'ADR Raw Data'!AU$1,FALSE)</f>
        <v>2.6518120080049399</v>
      </c>
      <c r="AK18" s="48">
        <f>VLOOKUP($A18,'ADR Raw Data'!$B$6:$BE$43,'ADR Raw Data'!AV$1,FALSE)</f>
        <v>2.6983179362986802</v>
      </c>
      <c r="AL18" s="48">
        <f>VLOOKUP($A18,'ADR Raw Data'!$B$6:$BE$43,'ADR Raw Data'!AW$1,FALSE)</f>
        <v>0.68903310150028396</v>
      </c>
      <c r="AM18" s="48">
        <f>VLOOKUP($A18,'ADR Raw Data'!$B$6:$BE$43,'ADR Raw Data'!AX$1,FALSE)</f>
        <v>-1.8618402503357501</v>
      </c>
      <c r="AN18" s="49">
        <f>VLOOKUP($A18,'ADR Raw Data'!$B$6:$BE$43,'ADR Raw Data'!AY$1,FALSE)</f>
        <v>1.42427547346317</v>
      </c>
      <c r="AO18" s="48">
        <f>VLOOKUP($A18,'ADR Raw Data'!$B$6:$BE$43,'ADR Raw Data'!BA$1,FALSE)</f>
        <v>-0.82035445355905101</v>
      </c>
      <c r="AP18" s="48">
        <f>VLOOKUP($A18,'ADR Raw Data'!$B$6:$BE$43,'ADR Raw Data'!BB$1,FALSE)</f>
        <v>1.32143277642969</v>
      </c>
      <c r="AQ18" s="49">
        <f>VLOOKUP($A18,'ADR Raw Data'!$B$6:$BE$43,'ADR Raw Data'!BC$1,FALSE)</f>
        <v>0.34557164109453098</v>
      </c>
      <c r="AR18" s="50">
        <f>VLOOKUP($A18,'ADR Raw Data'!$B$6:$BE$43,'ADR Raw Data'!BE$1,FALSE)</f>
        <v>1.1228679975248199</v>
      </c>
      <c r="AT18" s="51">
        <f>VLOOKUP($A18,'RevPAR Raw Data'!$B$6:$BE$43,'RevPAR Raw Data'!AG$1,FALSE)</f>
        <v>70.715489759353503</v>
      </c>
      <c r="AU18" s="52">
        <f>VLOOKUP($A18,'RevPAR Raw Data'!$B$6:$BE$43,'RevPAR Raw Data'!AH$1,FALSE)</f>
        <v>76.238075970490002</v>
      </c>
      <c r="AV18" s="52">
        <f>VLOOKUP($A18,'RevPAR Raw Data'!$B$6:$BE$43,'RevPAR Raw Data'!AI$1,FALSE)</f>
        <v>83.338968496399005</v>
      </c>
      <c r="AW18" s="52">
        <f>VLOOKUP($A18,'RevPAR Raw Data'!$B$6:$BE$43,'RevPAR Raw Data'!AJ$1,FALSE)</f>
        <v>76.580355151062705</v>
      </c>
      <c r="AX18" s="52">
        <f>VLOOKUP($A18,'RevPAR Raw Data'!$B$6:$BE$43,'RevPAR Raw Data'!AK$1,FALSE)</f>
        <v>70.504552735815906</v>
      </c>
      <c r="AY18" s="53">
        <f>VLOOKUP($A18,'RevPAR Raw Data'!$B$6:$BE$43,'RevPAR Raw Data'!AL$1,FALSE)</f>
        <v>75.475488422624196</v>
      </c>
      <c r="AZ18" s="52">
        <f>VLOOKUP($A18,'RevPAR Raw Data'!$B$6:$BE$43,'RevPAR Raw Data'!AN$1,FALSE)</f>
        <v>113.14868751097799</v>
      </c>
      <c r="BA18" s="52">
        <f>VLOOKUP($A18,'RevPAR Raw Data'!$B$6:$BE$43,'RevPAR Raw Data'!AO$1,FALSE)</f>
        <v>126.989654479184</v>
      </c>
      <c r="BB18" s="53">
        <f>VLOOKUP($A18,'RevPAR Raw Data'!$B$6:$BE$43,'RevPAR Raw Data'!AP$1,FALSE)</f>
        <v>120.069170995081</v>
      </c>
      <c r="BC18" s="54">
        <f>VLOOKUP($A18,'RevPAR Raw Data'!$B$6:$BE$43,'RevPAR Raw Data'!AR$1,FALSE)</f>
        <v>88.216540586183498</v>
      </c>
      <c r="BE18" s="47">
        <f>VLOOKUP($A18,'RevPAR Raw Data'!$B$6:$BE$43,'RevPAR Raw Data'!AT$1,FALSE)</f>
        <v>-1.95588704571403</v>
      </c>
      <c r="BF18" s="48">
        <f>VLOOKUP($A18,'RevPAR Raw Data'!$B$6:$BE$43,'RevPAR Raw Data'!AU$1,FALSE)</f>
        <v>7.8016528248919901</v>
      </c>
      <c r="BG18" s="48">
        <f>VLOOKUP($A18,'RevPAR Raw Data'!$B$6:$BE$43,'RevPAR Raw Data'!AV$1,FALSE)</f>
        <v>3.4479959401742502</v>
      </c>
      <c r="BH18" s="48">
        <f>VLOOKUP($A18,'RevPAR Raw Data'!$B$6:$BE$43,'RevPAR Raw Data'!AW$1,FALSE)</f>
        <v>-2.5552868645881701</v>
      </c>
      <c r="BI18" s="48">
        <f>VLOOKUP($A18,'RevPAR Raw Data'!$B$6:$BE$43,'RevPAR Raw Data'!AX$1,FALSE)</f>
        <v>-7.2548848733907096</v>
      </c>
      <c r="BJ18" s="49">
        <f>VLOOKUP($A18,'RevPAR Raw Data'!$B$6:$BE$43,'RevPAR Raw Data'!AY$1,FALSE)</f>
        <v>-0.16900849780794699</v>
      </c>
      <c r="BK18" s="48">
        <f>VLOOKUP($A18,'RevPAR Raw Data'!$B$6:$BE$43,'RevPAR Raw Data'!BA$1,FALSE)</f>
        <v>4.1103061630078797</v>
      </c>
      <c r="BL18" s="48">
        <f>VLOOKUP($A18,'RevPAR Raw Data'!$B$6:$BE$43,'RevPAR Raw Data'!BB$1,FALSE)</f>
        <v>5.6853947050793101</v>
      </c>
      <c r="BM18" s="49">
        <f>VLOOKUP($A18,'RevPAR Raw Data'!$B$6:$BE$43,'RevPAR Raw Data'!BC$1,FALSE)</f>
        <v>4.9373469198622697</v>
      </c>
      <c r="BN18" s="50">
        <f>VLOOKUP($A18,'RevPAR Raw Data'!$B$6:$BE$43,'RevPAR Raw Data'!BE$1,FALSE)</f>
        <v>1.75655027921561</v>
      </c>
    </row>
    <row r="19" spans="1:66" x14ac:dyDescent="0.45">
      <c r="A19" s="63" t="s">
        <v>93</v>
      </c>
      <c r="B19" s="47">
        <f>VLOOKUP($A19,'Occupancy Raw Data'!$B$8:$BE$45,'Occupancy Raw Data'!AG$3,FALSE)</f>
        <v>62.1558370044052</v>
      </c>
      <c r="C19" s="48">
        <f>VLOOKUP($A19,'Occupancy Raw Data'!$B$8:$BE$45,'Occupancy Raw Data'!AH$3,FALSE)</f>
        <v>57.249056010069197</v>
      </c>
      <c r="D19" s="48">
        <f>VLOOKUP($A19,'Occupancy Raw Data'!$B$8:$BE$45,'Occupancy Raw Data'!AI$3,FALSE)</f>
        <v>62.1125707992448</v>
      </c>
      <c r="E19" s="48">
        <f>VLOOKUP($A19,'Occupancy Raw Data'!$B$8:$BE$45,'Occupancy Raw Data'!AJ$3,FALSE)</f>
        <v>63.8117526746381</v>
      </c>
      <c r="F19" s="48">
        <f>VLOOKUP($A19,'Occupancy Raw Data'!$B$8:$BE$45,'Occupancy Raw Data'!AK$3,FALSE)</f>
        <v>62.146003775959699</v>
      </c>
      <c r="G19" s="49">
        <f>VLOOKUP($A19,'Occupancy Raw Data'!$B$8:$BE$45,'Occupancy Raw Data'!AL$3,FALSE)</f>
        <v>61.495044052863399</v>
      </c>
      <c r="H19" s="48">
        <f>VLOOKUP($A19,'Occupancy Raw Data'!$B$8:$BE$45,'Occupancy Raw Data'!AN$3,FALSE)</f>
        <v>77.051211453744401</v>
      </c>
      <c r="I19" s="48">
        <f>VLOOKUP($A19,'Occupancy Raw Data'!$B$8:$BE$45,'Occupancy Raw Data'!AO$3,FALSE)</f>
        <v>86.028949024543707</v>
      </c>
      <c r="J19" s="49">
        <f>VLOOKUP($A19,'Occupancy Raw Data'!$B$8:$BE$45,'Occupancy Raw Data'!AP$3,FALSE)</f>
        <v>81.540080239144103</v>
      </c>
      <c r="K19" s="50">
        <f>VLOOKUP($A19,'Occupancy Raw Data'!$B$8:$BE$45,'Occupancy Raw Data'!AR$3,FALSE)</f>
        <v>67.222197248943601</v>
      </c>
      <c r="M19" s="47">
        <f>VLOOKUP($A19,'Occupancy Raw Data'!$B$8:$BE$45,'Occupancy Raw Data'!AT$3,FALSE)</f>
        <v>-1.5860958913635199</v>
      </c>
      <c r="N19" s="48">
        <f>VLOOKUP($A19,'Occupancy Raw Data'!$B$8:$BE$45,'Occupancy Raw Data'!AU$3,FALSE)</f>
        <v>-1.0915435814761401</v>
      </c>
      <c r="O19" s="48">
        <f>VLOOKUP($A19,'Occupancy Raw Data'!$B$8:$BE$45,'Occupancy Raw Data'!AV$3,FALSE)</f>
        <v>-1.22623177388133</v>
      </c>
      <c r="P19" s="48">
        <f>VLOOKUP($A19,'Occupancy Raw Data'!$B$8:$BE$45,'Occupancy Raw Data'!AW$3,FALSE)</f>
        <v>-0.640330412658906</v>
      </c>
      <c r="Q19" s="48">
        <f>VLOOKUP($A19,'Occupancy Raw Data'!$B$8:$BE$45,'Occupancy Raw Data'!AX$3,FALSE)</f>
        <v>-4.3291049054676396</v>
      </c>
      <c r="R19" s="49">
        <f>VLOOKUP($A19,'Occupancy Raw Data'!$B$8:$BE$45,'Occupancy Raw Data'!AY$3,FALSE)</f>
        <v>-1.7974833942450399</v>
      </c>
      <c r="S19" s="48">
        <f>VLOOKUP($A19,'Occupancy Raw Data'!$B$8:$BE$45,'Occupancy Raw Data'!BA$3,FALSE)</f>
        <v>-4.8960461605060797</v>
      </c>
      <c r="T19" s="48">
        <f>VLOOKUP($A19,'Occupancy Raw Data'!$B$8:$BE$45,'Occupancy Raw Data'!BB$3,FALSE)</f>
        <v>-3.9808169543981</v>
      </c>
      <c r="U19" s="49">
        <f>VLOOKUP($A19,'Occupancy Raw Data'!$B$8:$BE$45,'Occupancy Raw Data'!BC$3,FALSE)</f>
        <v>-4.4154246919839002</v>
      </c>
      <c r="V19" s="50">
        <f>VLOOKUP($A19,'Occupancy Raw Data'!$B$8:$BE$45,'Occupancy Raw Data'!BE$3,FALSE)</f>
        <v>-2.72086701516875</v>
      </c>
      <c r="X19" s="51">
        <f>VLOOKUP($A19,'ADR Raw Data'!$B$6:$BE$43,'ADR Raw Data'!AG$1,FALSE)</f>
        <v>185.77796546116099</v>
      </c>
      <c r="Y19" s="52">
        <f>VLOOKUP($A19,'ADR Raw Data'!$B$6:$BE$43,'ADR Raw Data'!AH$1,FALSE)</f>
        <v>157.005340810717</v>
      </c>
      <c r="Z19" s="52">
        <f>VLOOKUP($A19,'ADR Raw Data'!$B$6:$BE$43,'ADR Raw Data'!AI$1,FALSE)</f>
        <v>155.370484662634</v>
      </c>
      <c r="AA19" s="52">
        <f>VLOOKUP($A19,'ADR Raw Data'!$B$6:$BE$43,'ADR Raw Data'!AJ$1,FALSE)</f>
        <v>154.32010229297001</v>
      </c>
      <c r="AB19" s="52">
        <f>VLOOKUP($A19,'ADR Raw Data'!$B$6:$BE$43,'ADR Raw Data'!AK$1,FALSE)</f>
        <v>155.59285286392401</v>
      </c>
      <c r="AC19" s="53">
        <f>VLOOKUP($A19,'ADR Raw Data'!$B$6:$BE$43,'ADR Raw Data'!AL$1,FALSE)</f>
        <v>161.64867821868299</v>
      </c>
      <c r="AD19" s="52">
        <f>VLOOKUP($A19,'ADR Raw Data'!$B$6:$BE$43,'ADR Raw Data'!AN$1,FALSE)</f>
        <v>216.325930442328</v>
      </c>
      <c r="AE19" s="52">
        <f>VLOOKUP($A19,'ADR Raw Data'!$B$6:$BE$43,'ADR Raw Data'!AO$1,FALSE)</f>
        <v>233.263582306144</v>
      </c>
      <c r="AF19" s="53">
        <f>VLOOKUP($A19,'ADR Raw Data'!$B$6:$BE$43,'ADR Raw Data'!AP$1,FALSE)</f>
        <v>225.26097431593101</v>
      </c>
      <c r="AG19" s="54">
        <f>VLOOKUP($A19,'ADR Raw Data'!$B$6:$BE$43,'ADR Raw Data'!AR$1,FALSE)</f>
        <v>183.694762230218</v>
      </c>
      <c r="AI19" s="47">
        <f>VLOOKUP($A19,'ADR Raw Data'!$B$6:$BE$43,'ADR Raw Data'!AT$1,FALSE)</f>
        <v>0.17950974572400599</v>
      </c>
      <c r="AJ19" s="48">
        <f>VLOOKUP($A19,'ADR Raw Data'!$B$6:$BE$43,'ADR Raw Data'!AU$1,FALSE)</f>
        <v>2.4303943238725498</v>
      </c>
      <c r="AK19" s="48">
        <f>VLOOKUP($A19,'ADR Raw Data'!$B$6:$BE$43,'ADR Raw Data'!AV$1,FALSE)</f>
        <v>0.71840606360028003</v>
      </c>
      <c r="AL19" s="48">
        <f>VLOOKUP($A19,'ADR Raw Data'!$B$6:$BE$43,'ADR Raw Data'!AW$1,FALSE)</f>
        <v>-5.3821298184720902E-2</v>
      </c>
      <c r="AM19" s="48">
        <f>VLOOKUP($A19,'ADR Raw Data'!$B$6:$BE$43,'ADR Raw Data'!AX$1,FALSE)</f>
        <v>1.05928869076127</v>
      </c>
      <c r="AN19" s="49">
        <f>VLOOKUP($A19,'ADR Raw Data'!$B$6:$BE$43,'ADR Raw Data'!AY$1,FALSE)</f>
        <v>0.81787043269577697</v>
      </c>
      <c r="AO19" s="48">
        <f>VLOOKUP($A19,'ADR Raw Data'!$B$6:$BE$43,'ADR Raw Data'!BA$1,FALSE)</f>
        <v>3.5300456101247302</v>
      </c>
      <c r="AP19" s="48">
        <f>VLOOKUP($A19,'ADR Raw Data'!$B$6:$BE$43,'ADR Raw Data'!BB$1,FALSE)</f>
        <v>2.8228914019345801</v>
      </c>
      <c r="AQ19" s="49">
        <f>VLOOKUP($A19,'ADR Raw Data'!$B$6:$BE$43,'ADR Raw Data'!BC$1,FALSE)</f>
        <v>3.16274984923604</v>
      </c>
      <c r="AR19" s="50">
        <f>VLOOKUP($A19,'ADR Raw Data'!$B$6:$BE$43,'ADR Raw Data'!BE$1,FALSE)</f>
        <v>1.6005597103326501</v>
      </c>
      <c r="AT19" s="51">
        <f>VLOOKUP($A19,'RevPAR Raw Data'!$B$6:$BE$43,'RevPAR Raw Data'!AG$1,FALSE)</f>
        <v>133.39643774966399</v>
      </c>
      <c r="AU19" s="52">
        <f>VLOOKUP($A19,'RevPAR Raw Data'!$B$6:$BE$43,'RevPAR Raw Data'!AH$1,FALSE)</f>
        <v>104.18471550335499</v>
      </c>
      <c r="AV19" s="52">
        <f>VLOOKUP($A19,'RevPAR Raw Data'!$B$6:$BE$43,'RevPAR Raw Data'!AI$1,FALSE)</f>
        <v>110.00485194630799</v>
      </c>
      <c r="AW19" s="52">
        <f>VLOOKUP($A19,'RevPAR Raw Data'!$B$6:$BE$43,'RevPAR Raw Data'!AJ$1,FALSE)</f>
        <v>110.34958674694001</v>
      </c>
      <c r="AX19" s="52">
        <f>VLOOKUP($A19,'RevPAR Raw Data'!$B$6:$BE$43,'RevPAR Raw Data'!AK$1,FALSE)</f>
        <v>112.363812834583</v>
      </c>
      <c r="AY19" s="53">
        <f>VLOOKUP($A19,'RevPAR Raw Data'!$B$6:$BE$43,'RevPAR Raw Data'!AL$1,FALSE)</f>
        <v>114.06049164534799</v>
      </c>
      <c r="AZ19" s="52">
        <f>VLOOKUP($A19,'RevPAR Raw Data'!$B$6:$BE$43,'RevPAR Raw Data'!AN$1,FALSE)</f>
        <v>187.67019378010201</v>
      </c>
      <c r="BA19" s="52">
        <f>VLOOKUP($A19,'RevPAR Raw Data'!$B$6:$BE$43,'RevPAR Raw Data'!AO$1,FALSE)</f>
        <v>221.42097924200499</v>
      </c>
      <c r="BB19" s="53">
        <f>VLOOKUP($A19,'RevPAR Raw Data'!$B$6:$BE$43,'RevPAR Raw Data'!AP$1,FALSE)</f>
        <v>204.54558651105401</v>
      </c>
      <c r="BC19" s="54">
        <f>VLOOKUP($A19,'RevPAR Raw Data'!$B$6:$BE$43,'RevPAR Raw Data'!AR$1,FALSE)</f>
        <v>139.912792681344</v>
      </c>
      <c r="BE19" s="47">
        <f>VLOOKUP($A19,'RevPAR Raw Data'!$B$6:$BE$43,'RevPAR Raw Data'!AT$1,FALSE)</f>
        <v>-2.7424501975731901</v>
      </c>
      <c r="BF19" s="48">
        <f>VLOOKUP($A19,'RevPAR Raw Data'!$B$6:$BE$43,'RevPAR Raw Data'!AU$1,FALSE)</f>
        <v>1.47739371161445</v>
      </c>
      <c r="BG19" s="48">
        <f>VLOOKUP($A19,'RevPAR Raw Data'!$B$6:$BE$43,'RevPAR Raw Data'!AV$1,FALSE)</f>
        <v>1.68518458796837</v>
      </c>
      <c r="BH19" s="48">
        <f>VLOOKUP($A19,'RevPAR Raw Data'!$B$6:$BE$43,'RevPAR Raw Data'!AW$1,FALSE)</f>
        <v>-0.67615380194769303</v>
      </c>
      <c r="BI19" s="48">
        <f>VLOOKUP($A19,'RevPAR Raw Data'!$B$6:$BE$43,'RevPAR Raw Data'!AX$1,FALSE)</f>
        <v>-2.8259669891113299</v>
      </c>
      <c r="BJ19" s="49">
        <f>VLOOKUP($A19,'RevPAR Raw Data'!$B$6:$BE$43,'RevPAR Raw Data'!AY$1,FALSE)</f>
        <v>-0.77208540899701505</v>
      </c>
      <c r="BK19" s="48">
        <f>VLOOKUP($A19,'RevPAR Raw Data'!$B$6:$BE$43,'RevPAR Raw Data'!BA$1,FALSE)</f>
        <v>3.05778269035476</v>
      </c>
      <c r="BL19" s="48">
        <f>VLOOKUP($A19,'RevPAR Raw Data'!$B$6:$BE$43,'RevPAR Raw Data'!BB$1,FALSE)</f>
        <v>3.0091546932629099</v>
      </c>
      <c r="BM19" s="49">
        <f>VLOOKUP($A19,'RevPAR Raw Data'!$B$6:$BE$43,'RevPAR Raw Data'!BC$1,FALSE)</f>
        <v>3.031457043049</v>
      </c>
      <c r="BN19" s="50">
        <f>VLOOKUP($A19,'RevPAR Raw Data'!$B$6:$BE$43,'RevPAR Raw Data'!BE$1,FALSE)</f>
        <v>0.781541193578559</v>
      </c>
    </row>
    <row r="20" spans="1:66" x14ac:dyDescent="0.45">
      <c r="A20" s="63" t="s">
        <v>29</v>
      </c>
      <c r="B20" s="47">
        <f>VLOOKUP($A20,'Occupancy Raw Data'!$B$8:$BE$45,'Occupancy Raw Data'!AG$3,FALSE)</f>
        <v>47.710969088300502</v>
      </c>
      <c r="C20" s="48">
        <f>VLOOKUP($A20,'Occupancy Raw Data'!$B$8:$BE$45,'Occupancy Raw Data'!AH$3,FALSE)</f>
        <v>39.9406547541411</v>
      </c>
      <c r="D20" s="48">
        <f>VLOOKUP($A20,'Occupancy Raw Data'!$B$8:$BE$45,'Occupancy Raw Data'!AI$3,FALSE)</f>
        <v>39.839572192513302</v>
      </c>
      <c r="E20" s="48">
        <f>VLOOKUP($A20,'Occupancy Raw Data'!$B$8:$BE$45,'Occupancy Raw Data'!AJ$3,FALSE)</f>
        <v>43.341593843745898</v>
      </c>
      <c r="F20" s="48">
        <f>VLOOKUP($A20,'Occupancy Raw Data'!$B$8:$BE$45,'Occupancy Raw Data'!AK$3,FALSE)</f>
        <v>46.5371070823007</v>
      </c>
      <c r="G20" s="49">
        <f>VLOOKUP($A20,'Occupancy Raw Data'!$B$8:$BE$45,'Occupancy Raw Data'!AL$3,FALSE)</f>
        <v>43.473979392200299</v>
      </c>
      <c r="H20" s="48">
        <f>VLOOKUP($A20,'Occupancy Raw Data'!$B$8:$BE$45,'Occupancy Raw Data'!AN$3,FALSE)</f>
        <v>64.073301160819</v>
      </c>
      <c r="I20" s="48">
        <f>VLOOKUP($A20,'Occupancy Raw Data'!$B$8:$BE$45,'Occupancy Raw Data'!AO$3,FALSE)</f>
        <v>71.403417242728494</v>
      </c>
      <c r="J20" s="49">
        <f>VLOOKUP($A20,'Occupancy Raw Data'!$B$8:$BE$45,'Occupancy Raw Data'!AP$3,FALSE)</f>
        <v>67.738359201773804</v>
      </c>
      <c r="K20" s="50">
        <f>VLOOKUP($A20,'Occupancy Raw Data'!$B$8:$BE$45,'Occupancy Raw Data'!AR$3,FALSE)</f>
        <v>50.406659337792703</v>
      </c>
      <c r="M20" s="47">
        <f>VLOOKUP($A20,'Occupancy Raw Data'!$B$8:$BE$45,'Occupancy Raw Data'!AT$3,FALSE)</f>
        <v>-0.62872362190979003</v>
      </c>
      <c r="N20" s="48">
        <f>VLOOKUP($A20,'Occupancy Raw Data'!$B$8:$BE$45,'Occupancy Raw Data'!AU$3,FALSE)</f>
        <v>-0.348647860259996</v>
      </c>
      <c r="O20" s="48">
        <f>VLOOKUP($A20,'Occupancy Raw Data'!$B$8:$BE$45,'Occupancy Raw Data'!AV$3,FALSE)</f>
        <v>-3.4889961524538702</v>
      </c>
      <c r="P20" s="48">
        <f>VLOOKUP($A20,'Occupancy Raw Data'!$B$8:$BE$45,'Occupancy Raw Data'!AW$3,FALSE)</f>
        <v>3.05237296838864</v>
      </c>
      <c r="Q20" s="48">
        <f>VLOOKUP($A20,'Occupancy Raw Data'!$B$8:$BE$45,'Occupancy Raw Data'!AX$3,FALSE)</f>
        <v>-0.52822344270966304</v>
      </c>
      <c r="R20" s="49">
        <f>VLOOKUP($A20,'Occupancy Raw Data'!$B$8:$BE$45,'Occupancy Raw Data'!AY$3,FALSE)</f>
        <v>-0.38733445067250499</v>
      </c>
      <c r="S20" s="48">
        <f>VLOOKUP($A20,'Occupancy Raw Data'!$B$8:$BE$45,'Occupancy Raw Data'!BA$3,FALSE)</f>
        <v>-5.7941378290382897</v>
      </c>
      <c r="T20" s="48">
        <f>VLOOKUP($A20,'Occupancy Raw Data'!$B$8:$BE$45,'Occupancy Raw Data'!BB$3,FALSE)</f>
        <v>-4.5561740573840304</v>
      </c>
      <c r="U20" s="49">
        <f>VLOOKUP($A20,'Occupancy Raw Data'!$B$8:$BE$45,'Occupancy Raw Data'!BC$3,FALSE)</f>
        <v>-5.1456953332431796</v>
      </c>
      <c r="V20" s="50">
        <f>VLOOKUP($A20,'Occupancy Raw Data'!$B$8:$BE$45,'Occupancy Raw Data'!BE$3,FALSE)</f>
        <v>-2.26971832954173</v>
      </c>
      <c r="X20" s="51">
        <f>VLOOKUP($A20,'ADR Raw Data'!$B$6:$BE$43,'ADR Raw Data'!AG$1,FALSE)</f>
        <v>131.51677897758299</v>
      </c>
      <c r="Y20" s="52">
        <f>VLOOKUP($A20,'ADR Raw Data'!$B$6:$BE$43,'ADR Raw Data'!AH$1,FALSE)</f>
        <v>114.08552534900799</v>
      </c>
      <c r="Z20" s="52">
        <f>VLOOKUP($A20,'ADR Raw Data'!$B$6:$BE$43,'ADR Raw Data'!AI$1,FALSE)</f>
        <v>110.735829923064</v>
      </c>
      <c r="AA20" s="52">
        <f>VLOOKUP($A20,'ADR Raw Data'!$B$6:$BE$43,'ADR Raw Data'!AJ$1,FALSE)</f>
        <v>112.81287616611399</v>
      </c>
      <c r="AB20" s="52">
        <f>VLOOKUP($A20,'ADR Raw Data'!$B$6:$BE$43,'ADR Raw Data'!AK$1,FALSE)</f>
        <v>119.18784543161399</v>
      </c>
      <c r="AC20" s="53">
        <f>VLOOKUP($A20,'ADR Raw Data'!$B$6:$BE$43,'ADR Raw Data'!AL$1,FALSE)</f>
        <v>118.136224892369</v>
      </c>
      <c r="AD20" s="52">
        <f>VLOOKUP($A20,'ADR Raw Data'!$B$6:$BE$43,'ADR Raw Data'!AN$1,FALSE)</f>
        <v>154.71903002544499</v>
      </c>
      <c r="AE20" s="52">
        <f>VLOOKUP($A20,'ADR Raw Data'!$B$6:$BE$43,'ADR Raw Data'!AO$1,FALSE)</f>
        <v>169.01150196364901</v>
      </c>
      <c r="AF20" s="53">
        <f>VLOOKUP($A20,'ADR Raw Data'!$B$6:$BE$43,'ADR Raw Data'!AP$1,FALSE)</f>
        <v>162.251920910753</v>
      </c>
      <c r="AG20" s="54">
        <f>VLOOKUP($A20,'ADR Raw Data'!$B$6:$BE$43,'ADR Raw Data'!AR$1,FALSE)</f>
        <v>135.07460396817299</v>
      </c>
      <c r="AI20" s="47">
        <f>VLOOKUP($A20,'ADR Raw Data'!$B$6:$BE$43,'ADR Raw Data'!AT$1,FALSE)</f>
        <v>-2.8546040733231401</v>
      </c>
      <c r="AJ20" s="48">
        <f>VLOOKUP($A20,'ADR Raw Data'!$B$6:$BE$43,'ADR Raw Data'!AU$1,FALSE)</f>
        <v>-1.07241745003151</v>
      </c>
      <c r="AK20" s="48">
        <f>VLOOKUP($A20,'ADR Raw Data'!$B$6:$BE$43,'ADR Raw Data'!AV$1,FALSE)</f>
        <v>-3.5767592011157099</v>
      </c>
      <c r="AL20" s="48">
        <f>VLOOKUP($A20,'ADR Raw Data'!$B$6:$BE$43,'ADR Raw Data'!AW$1,FALSE)</f>
        <v>-1.7139471407620199</v>
      </c>
      <c r="AM20" s="48">
        <f>VLOOKUP($A20,'ADR Raw Data'!$B$6:$BE$43,'ADR Raw Data'!AX$1,FALSE)</f>
        <v>-4.40225373275549</v>
      </c>
      <c r="AN20" s="49">
        <f>VLOOKUP($A20,'ADR Raw Data'!$B$6:$BE$43,'ADR Raw Data'!AY$1,FALSE)</f>
        <v>-2.8055032345466899</v>
      </c>
      <c r="AO20" s="48">
        <f>VLOOKUP($A20,'ADR Raw Data'!$B$6:$BE$43,'ADR Raw Data'!BA$1,FALSE)</f>
        <v>-4.0426279649512997</v>
      </c>
      <c r="AP20" s="48">
        <f>VLOOKUP($A20,'ADR Raw Data'!$B$6:$BE$43,'ADR Raw Data'!BB$1,FALSE)</f>
        <v>0.79054450649236696</v>
      </c>
      <c r="AQ20" s="49">
        <f>VLOOKUP($A20,'ADR Raw Data'!$B$6:$BE$43,'ADR Raw Data'!BC$1,FALSE)</f>
        <v>-1.43553261825437</v>
      </c>
      <c r="AR20" s="50">
        <f>VLOOKUP($A20,'ADR Raw Data'!$B$6:$BE$43,'ADR Raw Data'!BE$1,FALSE)</f>
        <v>-2.5323358716781699</v>
      </c>
      <c r="AT20" s="51">
        <f>VLOOKUP($A20,'RevPAR Raw Data'!$B$6:$BE$43,'RevPAR Raw Data'!AG$1,FALSE)</f>
        <v>74.234544476327102</v>
      </c>
      <c r="AU20" s="52">
        <f>VLOOKUP($A20,'RevPAR Raw Data'!$B$6:$BE$43,'RevPAR Raw Data'!AH$1,FALSE)</f>
        <v>56.720672035998398</v>
      </c>
      <c r="AV20" s="52">
        <f>VLOOKUP($A20,'RevPAR Raw Data'!$B$6:$BE$43,'RevPAR Raw Data'!AI$1,FALSE)</f>
        <v>55.215206077996598</v>
      </c>
      <c r="AW20" s="52">
        <f>VLOOKUP($A20,'RevPAR Raw Data'!$B$6:$BE$43,'RevPAR Raw Data'!AJ$1,FALSE)</f>
        <v>57.553341919916498</v>
      </c>
      <c r="AX20" s="52">
        <f>VLOOKUP($A20,'RevPAR Raw Data'!$B$6:$BE$43,'RevPAR Raw Data'!AK$1,FALSE)</f>
        <v>66.204165905830095</v>
      </c>
      <c r="AY20" s="53">
        <f>VLOOKUP($A20,'RevPAR Raw Data'!$B$6:$BE$43,'RevPAR Raw Data'!AL$1,FALSE)</f>
        <v>61.985586083213697</v>
      </c>
      <c r="AZ20" s="52">
        <f>VLOOKUP($A20,'RevPAR Raw Data'!$B$6:$BE$43,'RevPAR Raw Data'!AN$1,FALSE)</f>
        <v>112.359947502282</v>
      </c>
      <c r="BA20" s="52">
        <f>VLOOKUP($A20,'RevPAR Raw Data'!$B$6:$BE$43,'RevPAR Raw Data'!AO$1,FALSE)</f>
        <v>132.44307030129099</v>
      </c>
      <c r="BB20" s="53">
        <f>VLOOKUP($A20,'RevPAR Raw Data'!$B$6:$BE$43,'RevPAR Raw Data'!AP$1,FALSE)</f>
        <v>122.401508901786</v>
      </c>
      <c r="BC20" s="54">
        <f>VLOOKUP($A20,'RevPAR Raw Data'!$B$6:$BE$43,'RevPAR Raw Data'!AR$1,FALSE)</f>
        <v>79.247278317091798</v>
      </c>
      <c r="BE20" s="47">
        <f>VLOOKUP($A20,'RevPAR Raw Data'!$B$6:$BE$43,'RevPAR Raw Data'!AT$1,FALSE)</f>
        <v>-1.5299282336336599</v>
      </c>
      <c r="BF20" s="48">
        <f>VLOOKUP($A20,'RevPAR Raw Data'!$B$6:$BE$43,'RevPAR Raw Data'!AU$1,FALSE)</f>
        <v>1.04182757920394</v>
      </c>
      <c r="BG20" s="48">
        <f>VLOOKUP($A20,'RevPAR Raw Data'!$B$6:$BE$43,'RevPAR Raw Data'!AV$1,FALSE)</f>
        <v>-4.1820118186051802</v>
      </c>
      <c r="BH20" s="48">
        <f>VLOOKUP($A20,'RevPAR Raw Data'!$B$6:$BE$43,'RevPAR Raw Data'!AW$1,FALSE)</f>
        <v>-2.1352652289500198</v>
      </c>
      <c r="BI20" s="48">
        <f>VLOOKUP($A20,'RevPAR Raw Data'!$B$6:$BE$43,'RevPAR Raw Data'!AX$1,FALSE)</f>
        <v>-1.29364741447536</v>
      </c>
      <c r="BJ20" s="49">
        <f>VLOOKUP($A20,'RevPAR Raw Data'!$B$6:$BE$43,'RevPAR Raw Data'!AY$1,FALSE)</f>
        <v>-1.6194766879275899</v>
      </c>
      <c r="BK20" s="48">
        <f>VLOOKUP($A20,'RevPAR Raw Data'!$B$6:$BE$43,'RevPAR Raw Data'!BA$1,FALSE)</f>
        <v>-5.7498859174161199</v>
      </c>
      <c r="BL20" s="48">
        <f>VLOOKUP($A20,'RevPAR Raw Data'!$B$6:$BE$43,'RevPAR Raw Data'!BB$1,FALSE)</f>
        <v>-0.28137041927018103</v>
      </c>
      <c r="BM20" s="49">
        <f>VLOOKUP($A20,'RevPAR Raw Data'!$B$6:$BE$43,'RevPAR Raw Data'!BC$1,FALSE)</f>
        <v>-2.8680604191562402</v>
      </c>
      <c r="BN20" s="50">
        <f>VLOOKUP($A20,'RevPAR Raw Data'!$B$6:$BE$43,'RevPAR Raw Data'!BE$1,FALSE)</f>
        <v>-2.1744121122672202</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46</v>
      </c>
      <c r="B22" s="47">
        <f>VLOOKUP($A22,'Occupancy Raw Data'!$B$8:$BE$45,'Occupancy Raw Data'!AG$3,FALSE)</f>
        <v>47.579518559141</v>
      </c>
      <c r="C22" s="48">
        <f>VLOOKUP($A22,'Occupancy Raw Data'!$B$8:$BE$45,'Occupancy Raw Data'!AH$3,FALSE)</f>
        <v>51.356000692720599</v>
      </c>
      <c r="D22" s="48">
        <f>VLOOKUP($A22,'Occupancy Raw Data'!$B$8:$BE$45,'Occupancy Raw Data'!AI$3,FALSE)</f>
        <v>58.262330285397603</v>
      </c>
      <c r="E22" s="48">
        <f>VLOOKUP($A22,'Occupancy Raw Data'!$B$8:$BE$45,'Occupancy Raw Data'!AJ$3,FALSE)</f>
        <v>60.009697977278996</v>
      </c>
      <c r="F22" s="48">
        <f>VLOOKUP($A22,'Occupancy Raw Data'!$B$8:$BE$45,'Occupancy Raw Data'!AK$3,FALSE)</f>
        <v>59.979103168005899</v>
      </c>
      <c r="G22" s="49">
        <f>VLOOKUP($A22,'Occupancy Raw Data'!$B$8:$BE$45,'Occupancy Raw Data'!AL$3,FALSE)</f>
        <v>55.437357704616701</v>
      </c>
      <c r="H22" s="48">
        <f>VLOOKUP($A22,'Occupancy Raw Data'!$B$8:$BE$45,'Occupancy Raw Data'!AN$3,FALSE)</f>
        <v>68.593151942361303</v>
      </c>
      <c r="I22" s="48">
        <f>VLOOKUP($A22,'Occupancy Raw Data'!$B$8:$BE$45,'Occupancy Raw Data'!AO$3,FALSE)</f>
        <v>73.166606049059794</v>
      </c>
      <c r="J22" s="49">
        <f>VLOOKUP($A22,'Occupancy Raw Data'!$B$8:$BE$45,'Occupancy Raw Data'!AP$3,FALSE)</f>
        <v>70.879878995710499</v>
      </c>
      <c r="K22" s="50">
        <f>VLOOKUP($A22,'Occupancy Raw Data'!$B$8:$BE$45,'Occupancy Raw Data'!AR$3,FALSE)</f>
        <v>59.849248303218701</v>
      </c>
      <c r="M22" s="47">
        <f>VLOOKUP($A22,'Occupancy Raw Data'!$B$8:$BE$45,'Occupancy Raw Data'!AT$3,FALSE)</f>
        <v>0.24320992107213399</v>
      </c>
      <c r="N22" s="48">
        <f>VLOOKUP($A22,'Occupancy Raw Data'!$B$8:$BE$45,'Occupancy Raw Data'!AU$3,FALSE)</f>
        <v>1.83437173720437</v>
      </c>
      <c r="O22" s="48">
        <f>VLOOKUP($A22,'Occupancy Raw Data'!$B$8:$BE$45,'Occupancy Raw Data'!AV$3,FALSE)</f>
        <v>1.80205209040244</v>
      </c>
      <c r="P22" s="48">
        <f>VLOOKUP($A22,'Occupancy Raw Data'!$B$8:$BE$45,'Occupancy Raw Data'!AW$3,FALSE)</f>
        <v>1.61584432148389</v>
      </c>
      <c r="Q22" s="48">
        <f>VLOOKUP($A22,'Occupancy Raw Data'!$B$8:$BE$45,'Occupancy Raw Data'!AX$3,FALSE)</f>
        <v>0.24561452550276899</v>
      </c>
      <c r="R22" s="49">
        <f>VLOOKUP($A22,'Occupancy Raw Data'!$B$8:$BE$45,'Occupancy Raw Data'!AY$3,FALSE)</f>
        <v>1.1578517113204201</v>
      </c>
      <c r="S22" s="48">
        <f>VLOOKUP($A22,'Occupancy Raw Data'!$B$8:$BE$45,'Occupancy Raw Data'!BA$3,FALSE)</f>
        <v>-2.3100310675928299</v>
      </c>
      <c r="T22" s="48">
        <f>VLOOKUP($A22,'Occupancy Raw Data'!$B$8:$BE$45,'Occupancy Raw Data'!BB$3,FALSE)</f>
        <v>-2.3239340591416999</v>
      </c>
      <c r="U22" s="49">
        <f>VLOOKUP($A22,'Occupancy Raw Data'!$B$8:$BE$45,'Occupancy Raw Data'!BC$3,FALSE)</f>
        <v>-2.3172073267417899</v>
      </c>
      <c r="V22" s="50">
        <f>VLOOKUP($A22,'Occupancy Raw Data'!$B$8:$BE$45,'Occupancy Raw Data'!BE$3,FALSE)</f>
        <v>-4.6326457335533602E-2</v>
      </c>
      <c r="X22" s="51">
        <f>VLOOKUP($A22,'ADR Raw Data'!$B$6:$BE$43,'ADR Raw Data'!AG$1,FALSE)</f>
        <v>112.872517167746</v>
      </c>
      <c r="Y22" s="52">
        <f>VLOOKUP($A22,'ADR Raw Data'!$B$6:$BE$43,'ADR Raw Data'!AH$1,FALSE)</f>
        <v>107.321131581313</v>
      </c>
      <c r="Z22" s="52">
        <f>VLOOKUP($A22,'ADR Raw Data'!$B$6:$BE$43,'ADR Raw Data'!AI$1,FALSE)</f>
        <v>108.685475730463</v>
      </c>
      <c r="AA22" s="52">
        <f>VLOOKUP($A22,'ADR Raw Data'!$B$6:$BE$43,'ADR Raw Data'!AJ$1,FALSE)</f>
        <v>110.35131142021601</v>
      </c>
      <c r="AB22" s="52">
        <f>VLOOKUP($A22,'ADR Raw Data'!$B$6:$BE$43,'ADR Raw Data'!AK$1,FALSE)</f>
        <v>114.95813075657099</v>
      </c>
      <c r="AC22" s="53">
        <f>VLOOKUP($A22,'ADR Raw Data'!$B$6:$BE$43,'ADR Raw Data'!AL$1,FALSE)</f>
        <v>110.869367625069</v>
      </c>
      <c r="AD22" s="52">
        <f>VLOOKUP($A22,'ADR Raw Data'!$B$6:$BE$43,'ADR Raw Data'!AN$1,FALSE)</f>
        <v>150.17447536085501</v>
      </c>
      <c r="AE22" s="52">
        <f>VLOOKUP($A22,'ADR Raw Data'!$B$6:$BE$43,'ADR Raw Data'!AO$1,FALSE)</f>
        <v>155.26371943473401</v>
      </c>
      <c r="AF22" s="53">
        <f>VLOOKUP($A22,'ADR Raw Data'!$B$6:$BE$43,'ADR Raw Data'!AP$1,FALSE)</f>
        <v>152.80119200820999</v>
      </c>
      <c r="AG22" s="54">
        <f>VLOOKUP($A22,'ADR Raw Data'!$B$6:$BE$43,'ADR Raw Data'!AR$1,FALSE)</f>
        <v>125.057151087324</v>
      </c>
      <c r="AH22" s="65"/>
      <c r="AI22" s="47">
        <f>VLOOKUP($A22,'ADR Raw Data'!$B$6:$BE$43,'ADR Raw Data'!AT$1,FALSE)</f>
        <v>3.0042904544906599</v>
      </c>
      <c r="AJ22" s="48">
        <f>VLOOKUP($A22,'ADR Raw Data'!$B$6:$BE$43,'ADR Raw Data'!AU$1,FALSE)</f>
        <v>3.7496592191660398</v>
      </c>
      <c r="AK22" s="48">
        <f>VLOOKUP($A22,'ADR Raw Data'!$B$6:$BE$43,'ADR Raw Data'!AV$1,FALSE)</f>
        <v>4.3161818735419297</v>
      </c>
      <c r="AL22" s="48">
        <f>VLOOKUP($A22,'ADR Raw Data'!$B$6:$BE$43,'ADR Raw Data'!AW$1,FALSE)</f>
        <v>5.7016294256218503</v>
      </c>
      <c r="AM22" s="48">
        <f>VLOOKUP($A22,'ADR Raw Data'!$B$6:$BE$43,'ADR Raw Data'!AX$1,FALSE)</f>
        <v>3.6279587887325699</v>
      </c>
      <c r="AN22" s="49">
        <f>VLOOKUP($A22,'ADR Raw Data'!$B$6:$BE$43,'ADR Raw Data'!AY$1,FALSE)</f>
        <v>4.0993653905855796</v>
      </c>
      <c r="AO22" s="48">
        <f>VLOOKUP($A22,'ADR Raw Data'!$B$6:$BE$43,'ADR Raw Data'!BA$1,FALSE)</f>
        <v>1.3923351657538301</v>
      </c>
      <c r="AP22" s="48">
        <f>VLOOKUP($A22,'ADR Raw Data'!$B$6:$BE$43,'ADR Raw Data'!BB$1,FALSE)</f>
        <v>1.16198362701355</v>
      </c>
      <c r="AQ22" s="49">
        <f>VLOOKUP($A22,'ADR Raw Data'!$B$6:$BE$43,'ADR Raw Data'!BC$1,FALSE)</f>
        <v>1.2712688227348401</v>
      </c>
      <c r="AR22" s="50">
        <f>VLOOKUP($A22,'ADR Raw Data'!$B$6:$BE$43,'ADR Raw Data'!BE$1,FALSE)</f>
        <v>2.6148863032047198</v>
      </c>
      <c r="AT22" s="51">
        <f>VLOOKUP($A22,'RevPAR Raw Data'!$B$6:$BE$43,'RevPAR Raw Data'!AG$1,FALSE)</f>
        <v>55.666543459311498</v>
      </c>
      <c r="AU22" s="52">
        <f>VLOOKUP($A22,'RevPAR Raw Data'!$B$6:$BE$43,'RevPAR Raw Data'!AH$1,FALSE)</f>
        <v>59.316604764736098</v>
      </c>
      <c r="AV22" s="52">
        <f>VLOOKUP($A22,'RevPAR Raw Data'!$B$6:$BE$43,'RevPAR Raw Data'!AI$1,FALSE)</f>
        <v>70.0402669237385</v>
      </c>
      <c r="AW22" s="52">
        <f>VLOOKUP($A22,'RevPAR Raw Data'!$B$6:$BE$43,'RevPAR Raw Data'!AJ$1,FALSE)</f>
        <v>75.231063076896405</v>
      </c>
      <c r="AX22" s="52">
        <f>VLOOKUP($A22,'RevPAR Raw Data'!$B$6:$BE$43,'RevPAR Raw Data'!AK$1,FALSE)</f>
        <v>77.857144597160996</v>
      </c>
      <c r="AY22" s="53">
        <f>VLOOKUP($A22,'RevPAR Raw Data'!$B$6:$BE$43,'RevPAR Raw Data'!AL$1,FALSE)</f>
        <v>67.622371348975506</v>
      </c>
      <c r="AZ22" s="52">
        <f>VLOOKUP($A22,'RevPAR Raw Data'!$B$6:$BE$43,'RevPAR Raw Data'!AN$1,FALSE)</f>
        <v>109.35675564895099</v>
      </c>
      <c r="BA22" s="52">
        <f>VLOOKUP($A22,'RevPAR Raw Data'!$B$6:$BE$43,'RevPAR Raw Data'!AO$1,FALSE)</f>
        <v>115.597347562031</v>
      </c>
      <c r="BB22" s="53">
        <f>VLOOKUP($A22,'RevPAR Raw Data'!$B$6:$BE$43,'RevPAR Raw Data'!AP$1,FALSE)</f>
        <v>112.477051605491</v>
      </c>
      <c r="BC22" s="54">
        <f>VLOOKUP($A22,'RevPAR Raw Data'!$B$6:$BE$43,'RevPAR Raw Data'!AR$1,FALSE)</f>
        <v>80.437243898838602</v>
      </c>
      <c r="BE22" s="47">
        <f>VLOOKUP($A22,'RevPAR Raw Data'!$B$6:$BE$43,'RevPAR Raw Data'!AT$1,FALSE)</f>
        <v>0.106937966577397</v>
      </c>
      <c r="BF22" s="48">
        <f>VLOOKUP($A22,'RevPAR Raw Data'!$B$6:$BE$43,'RevPAR Raw Data'!AU$1,FALSE)</f>
        <v>3.8979654539281001</v>
      </c>
      <c r="BG22" s="48">
        <f>VLOOKUP($A22,'RevPAR Raw Data'!$B$6:$BE$43,'RevPAR Raw Data'!AV$1,FALSE)</f>
        <v>7.2587869611526301</v>
      </c>
      <c r="BH22" s="48">
        <f>VLOOKUP($A22,'RevPAR Raw Data'!$B$6:$BE$43,'RevPAR Raw Data'!AW$1,FALSE)</f>
        <v>10.5717922288759</v>
      </c>
      <c r="BI22" s="48">
        <f>VLOOKUP($A22,'RevPAR Raw Data'!$B$6:$BE$43,'RevPAR Raw Data'!AX$1,FALSE)</f>
        <v>7.8899135559133802</v>
      </c>
      <c r="BJ22" s="49">
        <f>VLOOKUP($A22,'RevPAR Raw Data'!$B$6:$BE$43,'RevPAR Raw Data'!AY$1,FALSE)</f>
        <v>6.2572727257964598</v>
      </c>
      <c r="BK22" s="48">
        <f>VLOOKUP($A22,'RevPAR Raw Data'!$B$6:$BE$43,'RevPAR Raw Data'!BA$1,FALSE)</f>
        <v>8.3719077524730299</v>
      </c>
      <c r="BL22" s="48">
        <f>VLOOKUP($A22,'RevPAR Raw Data'!$B$6:$BE$43,'RevPAR Raw Data'!BB$1,FALSE)</f>
        <v>7.1120173511918301</v>
      </c>
      <c r="BM22" s="49">
        <f>VLOOKUP($A22,'RevPAR Raw Data'!$B$6:$BE$43,'RevPAR Raw Data'!BC$1,FALSE)</f>
        <v>7.7208071203567501</v>
      </c>
      <c r="BN22" s="50">
        <f>VLOOKUP($A22,'RevPAR Raw Data'!$B$6:$BE$43,'RevPAR Raw Data'!BE$1,FALSE)</f>
        <v>6.8351380939739004</v>
      </c>
    </row>
    <row r="23" spans="1:66" x14ac:dyDescent="0.45">
      <c r="A23" s="63" t="s">
        <v>70</v>
      </c>
      <c r="B23" s="47">
        <f>VLOOKUP($A23,'Occupancy Raw Data'!$B$8:$BE$45,'Occupancy Raw Data'!AG$3,FALSE)</f>
        <v>47.756637616538299</v>
      </c>
      <c r="C23" s="48">
        <f>VLOOKUP($A23,'Occupancy Raw Data'!$B$8:$BE$45,'Occupancy Raw Data'!AH$3,FALSE)</f>
        <v>50.358481961896999</v>
      </c>
      <c r="D23" s="48">
        <f>VLOOKUP($A23,'Occupancy Raw Data'!$B$8:$BE$45,'Occupancy Raw Data'!AI$3,FALSE)</f>
        <v>56.744021078232599</v>
      </c>
      <c r="E23" s="48">
        <f>VLOOKUP($A23,'Occupancy Raw Data'!$B$8:$BE$45,'Occupancy Raw Data'!AJ$3,FALSE)</f>
        <v>58.622567896230201</v>
      </c>
      <c r="F23" s="48">
        <f>VLOOKUP($A23,'Occupancy Raw Data'!$B$8:$BE$45,'Occupancy Raw Data'!AK$3,FALSE)</f>
        <v>58.925314146736902</v>
      </c>
      <c r="G23" s="49">
        <f>VLOOKUP($A23,'Occupancy Raw Data'!$B$8:$BE$45,'Occupancy Raw Data'!AL$3,FALSE)</f>
        <v>54.481404539926999</v>
      </c>
      <c r="H23" s="48">
        <f>VLOOKUP($A23,'Occupancy Raw Data'!$B$8:$BE$45,'Occupancy Raw Data'!AN$3,FALSE)</f>
        <v>67.033593433319794</v>
      </c>
      <c r="I23" s="48">
        <f>VLOOKUP($A23,'Occupancy Raw Data'!$B$8:$BE$45,'Occupancy Raw Data'!AO$3,FALSE)</f>
        <v>71.6609241994325</v>
      </c>
      <c r="J23" s="49">
        <f>VLOOKUP($A23,'Occupancy Raw Data'!$B$8:$BE$45,'Occupancy Raw Data'!AP$3,FALSE)</f>
        <v>69.347258816376097</v>
      </c>
      <c r="K23" s="50">
        <f>VLOOKUP($A23,'Occupancy Raw Data'!$B$8:$BE$45,'Occupancy Raw Data'!AR$3,FALSE)</f>
        <v>58.728791476055299</v>
      </c>
      <c r="M23" s="47">
        <f>VLOOKUP($A23,'Occupancy Raw Data'!$B$8:$BE$45,'Occupancy Raw Data'!AT$3,FALSE)</f>
        <v>-0.49333184396955299</v>
      </c>
      <c r="N23" s="48">
        <f>VLOOKUP($A23,'Occupancy Raw Data'!$B$8:$BE$45,'Occupancy Raw Data'!AU$3,FALSE)</f>
        <v>0.451946105555174</v>
      </c>
      <c r="O23" s="48">
        <f>VLOOKUP($A23,'Occupancy Raw Data'!$B$8:$BE$45,'Occupancy Raw Data'!AV$3,FALSE)</f>
        <v>-8.7131011973740305E-2</v>
      </c>
      <c r="P23" s="48">
        <f>VLOOKUP($A23,'Occupancy Raw Data'!$B$8:$BE$45,'Occupancy Raw Data'!AW$3,FALSE)</f>
        <v>0.27778808719444598</v>
      </c>
      <c r="Q23" s="48">
        <f>VLOOKUP($A23,'Occupancy Raw Data'!$B$8:$BE$45,'Occupancy Raw Data'!AX$3,FALSE)</f>
        <v>-1.33194034025485</v>
      </c>
      <c r="R23" s="49">
        <f>VLOOKUP($A23,'Occupancy Raw Data'!$B$8:$BE$45,'Occupancy Raw Data'!AY$3,FALSE)</f>
        <v>-0.252355351011747</v>
      </c>
      <c r="S23" s="48">
        <f>VLOOKUP($A23,'Occupancy Raw Data'!$B$8:$BE$45,'Occupancy Raw Data'!BA$3,FALSE)</f>
        <v>-3.32762182208754</v>
      </c>
      <c r="T23" s="48">
        <f>VLOOKUP($A23,'Occupancy Raw Data'!$B$8:$BE$45,'Occupancy Raw Data'!BB$3,FALSE)</f>
        <v>-3.4067138755091499</v>
      </c>
      <c r="U23" s="49">
        <f>VLOOKUP($A23,'Occupancy Raw Data'!$B$8:$BE$45,'Occupancy Raw Data'!BC$3,FALSE)</f>
        <v>-3.3685034071680899</v>
      </c>
      <c r="V23" s="50">
        <f>VLOOKUP($A23,'Occupancy Raw Data'!$B$8:$BE$45,'Occupancy Raw Data'!BE$3,FALSE)</f>
        <v>-1.3227169972139201</v>
      </c>
      <c r="X23" s="51">
        <f>VLOOKUP($A23,'ADR Raw Data'!$B$6:$BE$43,'ADR Raw Data'!AG$1,FALSE)</f>
        <v>119.11426646507999</v>
      </c>
      <c r="Y23" s="52">
        <f>VLOOKUP($A23,'ADR Raw Data'!$B$6:$BE$43,'ADR Raw Data'!AH$1,FALSE)</f>
        <v>109.589967802792</v>
      </c>
      <c r="Z23" s="52">
        <f>VLOOKUP($A23,'ADR Raw Data'!$B$6:$BE$43,'ADR Raw Data'!AI$1,FALSE)</f>
        <v>109.214359094562</v>
      </c>
      <c r="AA23" s="52">
        <f>VLOOKUP($A23,'ADR Raw Data'!$B$6:$BE$43,'ADR Raw Data'!AJ$1,FALSE)</f>
        <v>113.176889517923</v>
      </c>
      <c r="AB23" s="52">
        <f>VLOOKUP($A23,'ADR Raw Data'!$B$6:$BE$43,'ADR Raw Data'!AK$1,FALSE)</f>
        <v>119.357683047422</v>
      </c>
      <c r="AC23" s="53">
        <f>VLOOKUP($A23,'ADR Raw Data'!$B$6:$BE$43,'ADR Raw Data'!AL$1,FALSE)</f>
        <v>114.06626643230101</v>
      </c>
      <c r="AD23" s="52">
        <f>VLOOKUP($A23,'ADR Raw Data'!$B$6:$BE$43,'ADR Raw Data'!AN$1,FALSE)</f>
        <v>145.08286796802599</v>
      </c>
      <c r="AE23" s="52">
        <f>VLOOKUP($A23,'ADR Raw Data'!$B$6:$BE$43,'ADR Raw Data'!AO$1,FALSE)</f>
        <v>149.943111256451</v>
      </c>
      <c r="AF23" s="53">
        <f>VLOOKUP($A23,'ADR Raw Data'!$B$6:$BE$43,'ADR Raw Data'!AP$1,FALSE)</f>
        <v>147.59406690960901</v>
      </c>
      <c r="AG23" s="54">
        <f>VLOOKUP($A23,'ADR Raw Data'!$B$6:$BE$43,'ADR Raw Data'!AR$1,FALSE)</f>
        <v>125.37763761015501</v>
      </c>
      <c r="AH23" s="65"/>
      <c r="AI23" s="47">
        <f>VLOOKUP($A23,'ADR Raw Data'!$B$6:$BE$43,'ADR Raw Data'!AT$1,FALSE)</f>
        <v>3.85509804321407</v>
      </c>
      <c r="AJ23" s="48">
        <f>VLOOKUP($A23,'ADR Raw Data'!$B$6:$BE$43,'ADR Raw Data'!AU$1,FALSE)</f>
        <v>3.3412625536959499</v>
      </c>
      <c r="AK23" s="48">
        <f>VLOOKUP($A23,'ADR Raw Data'!$B$6:$BE$43,'ADR Raw Data'!AV$1,FALSE)</f>
        <v>3.36168205783382</v>
      </c>
      <c r="AL23" s="48">
        <f>VLOOKUP($A23,'ADR Raw Data'!$B$6:$BE$43,'ADR Raw Data'!AW$1,FALSE)</f>
        <v>6.6372830557732199</v>
      </c>
      <c r="AM23" s="48">
        <f>VLOOKUP($A23,'ADR Raw Data'!$B$6:$BE$43,'ADR Raw Data'!AX$1,FALSE)</f>
        <v>4.0855237052237001</v>
      </c>
      <c r="AN23" s="49">
        <f>VLOOKUP($A23,'ADR Raw Data'!$B$6:$BE$43,'ADR Raw Data'!AY$1,FALSE)</f>
        <v>4.2747914416078503</v>
      </c>
      <c r="AO23" s="48">
        <f>VLOOKUP($A23,'ADR Raw Data'!$B$6:$BE$43,'ADR Raw Data'!BA$1,FALSE)</f>
        <v>2.50925583127834</v>
      </c>
      <c r="AP23" s="48">
        <f>VLOOKUP($A23,'ADR Raw Data'!$B$6:$BE$43,'ADR Raw Data'!BB$1,FALSE)</f>
        <v>3.6360393188520299</v>
      </c>
      <c r="AQ23" s="49">
        <f>VLOOKUP($A23,'ADR Raw Data'!$B$6:$BE$43,'ADR Raw Data'!BC$1,FALSE)</f>
        <v>3.0971736751597501</v>
      </c>
      <c r="AR23" s="50">
        <f>VLOOKUP($A23,'ADR Raw Data'!$B$6:$BE$43,'ADR Raw Data'!BE$1,FALSE)</f>
        <v>3.6008879589892802</v>
      </c>
      <c r="AT23" s="51">
        <f>VLOOKUP($A23,'RevPAR Raw Data'!$B$6:$BE$43,'RevPAR Raw Data'!AG$1,FALSE)</f>
        <v>57.033504459760699</v>
      </c>
      <c r="AU23" s="52">
        <f>VLOOKUP($A23,'RevPAR Raw Data'!$B$6:$BE$43,'RevPAR Raw Data'!AH$1,FALSE)</f>
        <v>57.286835343604203</v>
      </c>
      <c r="AV23" s="52">
        <f>VLOOKUP($A23,'RevPAR Raw Data'!$B$6:$BE$43,'RevPAR Raw Data'!AI$1,FALSE)</f>
        <v>65.134349280356702</v>
      </c>
      <c r="AW23" s="52">
        <f>VLOOKUP($A23,'RevPAR Raw Data'!$B$6:$BE$43,'RevPAR Raw Data'!AJ$1,FALSE)</f>
        <v>70.693624822623093</v>
      </c>
      <c r="AX23" s="52">
        <f>VLOOKUP($A23,'RevPAR Raw Data'!$B$6:$BE$43,'RevPAR Raw Data'!AK$1,FALSE)</f>
        <v>73.5969911818366</v>
      </c>
      <c r="AY23" s="53">
        <f>VLOOKUP($A23,'RevPAR Raw Data'!$B$6:$BE$43,'RevPAR Raw Data'!AL$1,FALSE)</f>
        <v>64.749061017636294</v>
      </c>
      <c r="AZ23" s="52">
        <f>VLOOKUP($A23,'RevPAR Raw Data'!$B$6:$BE$43,'RevPAR Raw Data'!AN$1,FALSE)</f>
        <v>99.797291202108198</v>
      </c>
      <c r="BA23" s="52">
        <f>VLOOKUP($A23,'RevPAR Raw Data'!$B$6:$BE$43,'RevPAR Raw Data'!AO$1,FALSE)</f>
        <v>107.73311359720201</v>
      </c>
      <c r="BB23" s="53">
        <f>VLOOKUP($A23,'RevPAR Raw Data'!$B$6:$BE$43,'RevPAR Raw Data'!AP$1,FALSE)</f>
        <v>103.765202399655</v>
      </c>
      <c r="BC23" s="54">
        <f>VLOOKUP($A23,'RevPAR Raw Data'!$B$6:$BE$43,'RevPAR Raw Data'!AR$1,FALSE)</f>
        <v>75.896529983927394</v>
      </c>
      <c r="BE23" s="47">
        <f>VLOOKUP($A23,'RevPAR Raw Data'!$B$6:$BE$43,'RevPAR Raw Data'!AT$1,FALSE)</f>
        <v>1.5164977171912</v>
      </c>
      <c r="BF23" s="48">
        <f>VLOOKUP($A23,'RevPAR Raw Data'!$B$6:$BE$43,'RevPAR Raw Data'!AU$1,FALSE)</f>
        <v>3.6971429493100998</v>
      </c>
      <c r="BG23" s="48">
        <f>VLOOKUP($A23,'RevPAR Raw Data'!$B$6:$BE$43,'RevPAR Raw Data'!AV$1,FALSE)</f>
        <v>4.1082331666940197</v>
      </c>
      <c r="BH23" s="48">
        <f>VLOOKUP($A23,'RevPAR Raw Data'!$B$6:$BE$43,'RevPAR Raw Data'!AW$1,FALSE)</f>
        <v>8.9404422904515002</v>
      </c>
      <c r="BI23" s="48">
        <f>VLOOKUP($A23,'RevPAR Raw Data'!$B$6:$BE$43,'RevPAR Raw Data'!AX$1,FALSE)</f>
        <v>5.0262922934331797</v>
      </c>
      <c r="BJ23" s="49">
        <f>VLOOKUP($A23,'RevPAR Raw Data'!$B$6:$BE$43,'RevPAR Raw Data'!AY$1,FALSE)</f>
        <v>4.78856072455772</v>
      </c>
      <c r="BK23" s="48">
        <f>VLOOKUP($A23,'RevPAR Raw Data'!$B$6:$BE$43,'RevPAR Raw Data'!BA$1,FALSE)</f>
        <v>2.3237472648414501</v>
      </c>
      <c r="BL23" s="48">
        <f>VLOOKUP($A23,'RevPAR Raw Data'!$B$6:$BE$43,'RevPAR Raw Data'!BB$1,FALSE)</f>
        <v>2.9106646768353102</v>
      </c>
      <c r="BM23" s="49">
        <f>VLOOKUP($A23,'RevPAR Raw Data'!$B$6:$BE$43,'RevPAR Raw Data'!BC$1,FALSE)</f>
        <v>2.6275895527714401</v>
      </c>
      <c r="BN23" s="50">
        <f>VLOOKUP($A23,'RevPAR Raw Data'!$B$6:$BE$43,'RevPAR Raw Data'!BE$1,FALSE)</f>
        <v>3.93991318814947</v>
      </c>
    </row>
    <row r="24" spans="1:66" x14ac:dyDescent="0.45">
      <c r="A24" s="63" t="s">
        <v>52</v>
      </c>
      <c r="B24" s="47">
        <f>VLOOKUP($A24,'Occupancy Raw Data'!$B$8:$BE$45,'Occupancy Raw Data'!AG$3,FALSE)</f>
        <v>42.251196567090197</v>
      </c>
      <c r="C24" s="48">
        <f>VLOOKUP($A24,'Occupancy Raw Data'!$B$8:$BE$45,'Occupancy Raw Data'!AH$3,FALSE)</f>
        <v>50.1650437365901</v>
      </c>
      <c r="D24" s="48">
        <f>VLOOKUP($A24,'Occupancy Raw Data'!$B$8:$BE$45,'Occupancy Raw Data'!AI$3,FALSE)</f>
        <v>59.679815151014999</v>
      </c>
      <c r="E24" s="48">
        <f>VLOOKUP($A24,'Occupancy Raw Data'!$B$8:$BE$45,'Occupancy Raw Data'!AJ$3,FALSE)</f>
        <v>60.348242284205298</v>
      </c>
      <c r="F24" s="48">
        <f>VLOOKUP($A24,'Occupancy Raw Data'!$B$8:$BE$45,'Occupancy Raw Data'!AK$3,FALSE)</f>
        <v>58.582274302690202</v>
      </c>
      <c r="G24" s="49">
        <f>VLOOKUP($A24,'Occupancy Raw Data'!$B$8:$BE$45,'Occupancy Raw Data'!AL$3,FALSE)</f>
        <v>54.205314408318202</v>
      </c>
      <c r="H24" s="48">
        <f>VLOOKUP($A24,'Occupancy Raw Data'!$B$8:$BE$45,'Occupancy Raw Data'!AN$3,FALSE)</f>
        <v>66.0910518053375</v>
      </c>
      <c r="I24" s="48">
        <f>VLOOKUP($A24,'Occupancy Raw Data'!$B$8:$BE$45,'Occupancy Raw Data'!AO$3,FALSE)</f>
        <v>70.280095844005601</v>
      </c>
      <c r="J24" s="49">
        <f>VLOOKUP($A24,'Occupancy Raw Data'!$B$8:$BE$45,'Occupancy Raw Data'!AP$3,FALSE)</f>
        <v>68.185573824671494</v>
      </c>
      <c r="K24" s="50">
        <f>VLOOKUP($A24,'Occupancy Raw Data'!$B$8:$BE$45,'Occupancy Raw Data'!AR$3,FALSE)</f>
        <v>58.196141327421103</v>
      </c>
      <c r="M24" s="47">
        <f>VLOOKUP($A24,'Occupancy Raw Data'!$B$8:$BE$45,'Occupancy Raw Data'!AT$3,FALSE)</f>
        <v>-3.7167763806685699</v>
      </c>
      <c r="N24" s="48">
        <f>VLOOKUP($A24,'Occupancy Raw Data'!$B$8:$BE$45,'Occupancy Raw Data'!AU$3,FALSE)</f>
        <v>-2.3394492223365999</v>
      </c>
      <c r="O24" s="48">
        <f>VLOOKUP($A24,'Occupancy Raw Data'!$B$8:$BE$45,'Occupancy Raw Data'!AV$3,FALSE)</f>
        <v>1.7595072598524899</v>
      </c>
      <c r="P24" s="48">
        <f>VLOOKUP($A24,'Occupancy Raw Data'!$B$8:$BE$45,'Occupancy Raw Data'!AW$3,FALSE)</f>
        <v>0.37897079261863598</v>
      </c>
      <c r="Q24" s="48">
        <f>VLOOKUP($A24,'Occupancy Raw Data'!$B$8:$BE$45,'Occupancy Raw Data'!AX$3,FALSE)</f>
        <v>-3.5115482073337598</v>
      </c>
      <c r="R24" s="49">
        <f>VLOOKUP($A24,'Occupancy Raw Data'!$B$8:$BE$45,'Occupancy Raw Data'!AY$3,FALSE)</f>
        <v>-1.34857496194146</v>
      </c>
      <c r="S24" s="48">
        <f>VLOOKUP($A24,'Occupancy Raw Data'!$B$8:$BE$45,'Occupancy Raw Data'!BA$3,FALSE)</f>
        <v>-7.5357149110848098</v>
      </c>
      <c r="T24" s="48">
        <f>VLOOKUP($A24,'Occupancy Raw Data'!$B$8:$BE$45,'Occupancy Raw Data'!BB$3,FALSE)</f>
        <v>-7.4179682655109698</v>
      </c>
      <c r="U24" s="49">
        <f>VLOOKUP($A24,'Occupancy Raw Data'!$B$8:$BE$45,'Occupancy Raw Data'!BC$3,FALSE)</f>
        <v>-7.475070546684</v>
      </c>
      <c r="V24" s="50">
        <f>VLOOKUP($A24,'Occupancy Raw Data'!$B$8:$BE$45,'Occupancy Raw Data'!BE$3,FALSE)</f>
        <v>-3.4935767267981999</v>
      </c>
      <c r="X24" s="51">
        <f>VLOOKUP($A24,'ADR Raw Data'!$B$6:$BE$43,'ADR Raw Data'!AG$1,FALSE)</f>
        <v>106.68281640625</v>
      </c>
      <c r="Y24" s="52">
        <f>VLOOKUP($A24,'ADR Raw Data'!$B$6:$BE$43,'ADR Raw Data'!AH$1,FALSE)</f>
        <v>106.60713439710401</v>
      </c>
      <c r="Z24" s="52">
        <f>VLOOKUP($A24,'ADR Raw Data'!$B$6:$BE$43,'ADR Raw Data'!AI$1,FALSE)</f>
        <v>110.18891316371599</v>
      </c>
      <c r="AA24" s="52">
        <f>VLOOKUP($A24,'ADR Raw Data'!$B$6:$BE$43,'ADR Raw Data'!AJ$1,FALSE)</f>
        <v>110.13536852180999</v>
      </c>
      <c r="AB24" s="52">
        <f>VLOOKUP($A24,'ADR Raw Data'!$B$6:$BE$43,'ADR Raw Data'!AK$1,FALSE)</f>
        <v>114.97201436822</v>
      </c>
      <c r="AC24" s="53">
        <f>VLOOKUP($A24,'ADR Raw Data'!$B$6:$BE$43,'ADR Raw Data'!AL$1,FALSE)</f>
        <v>110.00131808909001</v>
      </c>
      <c r="AD24" s="52">
        <f>VLOOKUP($A24,'ADR Raw Data'!$B$6:$BE$43,'ADR Raw Data'!AN$1,FALSE)</f>
        <v>143.94656707088299</v>
      </c>
      <c r="AE24" s="52">
        <f>VLOOKUP($A24,'ADR Raw Data'!$B$6:$BE$43,'ADR Raw Data'!AO$1,FALSE)</f>
        <v>146.558698565718</v>
      </c>
      <c r="AF24" s="53">
        <f>VLOOKUP($A24,'ADR Raw Data'!$B$6:$BE$43,'ADR Raw Data'!AP$1,FALSE)</f>
        <v>145.292752499242</v>
      </c>
      <c r="AG24" s="54">
        <f>VLOOKUP($A24,'ADR Raw Data'!$B$6:$BE$43,'ADR Raw Data'!AR$1,FALSE)</f>
        <v>121.80493981519</v>
      </c>
      <c r="AH24" s="65"/>
      <c r="AI24" s="47">
        <f>VLOOKUP($A24,'ADR Raw Data'!$B$6:$BE$43,'ADR Raw Data'!AT$1,FALSE)</f>
        <v>3.9121963077122501</v>
      </c>
      <c r="AJ24" s="48">
        <f>VLOOKUP($A24,'ADR Raw Data'!$B$6:$BE$43,'ADR Raw Data'!AU$1,FALSE)</f>
        <v>4.1157165357380299</v>
      </c>
      <c r="AK24" s="48">
        <f>VLOOKUP($A24,'ADR Raw Data'!$B$6:$BE$43,'ADR Raw Data'!AV$1,FALSE)</f>
        <v>3.4149054795377598</v>
      </c>
      <c r="AL24" s="48">
        <f>VLOOKUP($A24,'ADR Raw Data'!$B$6:$BE$43,'ADR Raw Data'!AW$1,FALSE)</f>
        <v>4.46061689288209</v>
      </c>
      <c r="AM24" s="48">
        <f>VLOOKUP($A24,'ADR Raw Data'!$B$6:$BE$43,'ADR Raw Data'!AX$1,FALSE)</f>
        <v>6.2926728498192102</v>
      </c>
      <c r="AN24" s="49">
        <f>VLOOKUP($A24,'ADR Raw Data'!$B$6:$BE$43,'ADR Raw Data'!AY$1,FALSE)</f>
        <v>4.4994781226488696</v>
      </c>
      <c r="AO24" s="48">
        <f>VLOOKUP($A24,'ADR Raw Data'!$B$6:$BE$43,'ADR Raw Data'!BA$1,FALSE)</f>
        <v>6.8429164184396596</v>
      </c>
      <c r="AP24" s="48">
        <f>VLOOKUP($A24,'ADR Raw Data'!$B$6:$BE$43,'ADR Raw Data'!BB$1,FALSE)</f>
        <v>5.11892955430518</v>
      </c>
      <c r="AQ24" s="49">
        <f>VLOOKUP($A24,'ADR Raw Data'!$B$6:$BE$43,'ADR Raw Data'!BC$1,FALSE)</f>
        <v>5.9408579559981396</v>
      </c>
      <c r="AR24" s="50">
        <f>VLOOKUP($A24,'ADR Raw Data'!$B$6:$BE$43,'ADR Raw Data'!BE$1,FALSE)</f>
        <v>4.6467260458359601</v>
      </c>
      <c r="AT24" s="51">
        <f>VLOOKUP($A24,'RevPAR Raw Data'!$B$6:$BE$43,'RevPAR Raw Data'!AG$1,FALSE)</f>
        <v>46.418729085963903</v>
      </c>
      <c r="AU24" s="52">
        <f>VLOOKUP($A24,'RevPAR Raw Data'!$B$6:$BE$43,'RevPAR Raw Data'!AH$1,FALSE)</f>
        <v>56.261970658534501</v>
      </c>
      <c r="AV24" s="52">
        <f>VLOOKUP($A24,'RevPAR Raw Data'!$B$6:$BE$43,'RevPAR Raw Data'!AI$1,FALSE)</f>
        <v>78.074399571416706</v>
      </c>
      <c r="AW24" s="52">
        <f>VLOOKUP($A24,'RevPAR Raw Data'!$B$6:$BE$43,'RevPAR Raw Data'!AJ$1,FALSE)</f>
        <v>84.571833841588997</v>
      </c>
      <c r="AX24" s="52">
        <f>VLOOKUP($A24,'RevPAR Raw Data'!$B$6:$BE$43,'RevPAR Raw Data'!AK$1,FALSE)</f>
        <v>83.178977993900901</v>
      </c>
      <c r="AY24" s="53">
        <f>VLOOKUP($A24,'RevPAR Raw Data'!$B$6:$BE$43,'RevPAR Raw Data'!AL$1,FALSE)</f>
        <v>69.701182230281006</v>
      </c>
      <c r="AZ24" s="52">
        <f>VLOOKUP($A24,'RevPAR Raw Data'!$B$6:$BE$43,'RevPAR Raw Data'!AN$1,FALSE)</f>
        <v>107.04421026572</v>
      </c>
      <c r="BA24" s="52">
        <f>VLOOKUP($A24,'RevPAR Raw Data'!$B$6:$BE$43,'RevPAR Raw Data'!AO$1,FALSE)</f>
        <v>105.779907575507</v>
      </c>
      <c r="BB24" s="53">
        <f>VLOOKUP($A24,'RevPAR Raw Data'!$B$6:$BE$43,'RevPAR Raw Data'!AP$1,FALSE)</f>
        <v>106.41205892061301</v>
      </c>
      <c r="BC24" s="54">
        <f>VLOOKUP($A24,'RevPAR Raw Data'!$B$6:$BE$43,'RevPAR Raw Data'!AR$1,FALSE)</f>
        <v>80.180738507202506</v>
      </c>
      <c r="BE24" s="47">
        <f>VLOOKUP($A24,'RevPAR Raw Data'!$B$6:$BE$43,'RevPAR Raw Data'!AT$1,FALSE)</f>
        <v>-3.5214025121021502</v>
      </c>
      <c r="BF24" s="48">
        <f>VLOOKUP($A24,'RevPAR Raw Data'!$B$6:$BE$43,'RevPAR Raw Data'!AU$1,FALSE)</f>
        <v>-5.31861982534736E-2</v>
      </c>
      <c r="BG24" s="48">
        <f>VLOOKUP($A24,'RevPAR Raw Data'!$B$6:$BE$43,'RevPAR Raw Data'!AV$1,FALSE)</f>
        <v>2.5734452984109502</v>
      </c>
      <c r="BH24" s="48">
        <f>VLOOKUP($A24,'RevPAR Raw Data'!$B$6:$BE$43,'RevPAR Raw Data'!AW$1,FALSE)</f>
        <v>3.9949021562961402</v>
      </c>
      <c r="BI24" s="48">
        <f>VLOOKUP($A24,'RevPAR Raw Data'!$B$6:$BE$43,'RevPAR Raw Data'!AX$1,FALSE)</f>
        <v>5.2226876313119996</v>
      </c>
      <c r="BJ24" s="49">
        <f>VLOOKUP($A24,'RevPAR Raw Data'!$B$6:$BE$43,'RevPAR Raw Data'!AY$1,FALSE)</f>
        <v>2.2329333857899498</v>
      </c>
      <c r="BK24" s="48">
        <f>VLOOKUP($A24,'RevPAR Raw Data'!$B$6:$BE$43,'RevPAR Raw Data'!BA$1,FALSE)</f>
        <v>6.0636461620283999</v>
      </c>
      <c r="BL24" s="48">
        <f>VLOOKUP($A24,'RevPAR Raw Data'!$B$6:$BE$43,'RevPAR Raw Data'!BB$1,FALSE)</f>
        <v>5.5499440267772497</v>
      </c>
      <c r="BM24" s="49">
        <f>VLOOKUP($A24,'RevPAR Raw Data'!$B$6:$BE$43,'RevPAR Raw Data'!BC$1,FALSE)</f>
        <v>5.80769743826857</v>
      </c>
      <c r="BN24" s="50">
        <f>VLOOKUP($A24,'RevPAR Raw Data'!$B$6:$BE$43,'RevPAR Raw Data'!BE$1,FALSE)</f>
        <v>3.5475142090810099</v>
      </c>
    </row>
    <row r="25" spans="1:66" x14ac:dyDescent="0.45">
      <c r="A25" s="63" t="s">
        <v>51</v>
      </c>
      <c r="B25" s="47">
        <f>VLOOKUP($A25,'Occupancy Raw Data'!$B$8:$BE$45,'Occupancy Raw Data'!AG$3,FALSE)</f>
        <v>42.757993490331202</v>
      </c>
      <c r="C25" s="48">
        <f>VLOOKUP($A25,'Occupancy Raw Data'!$B$8:$BE$45,'Occupancy Raw Data'!AH$3,FALSE)</f>
        <v>49.057055332184497</v>
      </c>
      <c r="D25" s="48">
        <f>VLOOKUP($A25,'Occupancy Raw Data'!$B$8:$BE$45,'Occupancy Raw Data'!AI$3,FALSE)</f>
        <v>56.064522305188497</v>
      </c>
      <c r="E25" s="48">
        <f>VLOOKUP($A25,'Occupancy Raw Data'!$B$8:$BE$45,'Occupancy Raw Data'!AJ$3,FALSE)</f>
        <v>58.773693279724199</v>
      </c>
      <c r="F25" s="48">
        <f>VLOOKUP($A25,'Occupancy Raw Data'!$B$8:$BE$45,'Occupancy Raw Data'!AK$3,FALSE)</f>
        <v>57.629714723338999</v>
      </c>
      <c r="G25" s="49">
        <f>VLOOKUP($A25,'Occupancy Raw Data'!$B$8:$BE$45,'Occupancy Raw Data'!AL$3,FALSE)</f>
        <v>52.856595826153502</v>
      </c>
      <c r="H25" s="48">
        <f>VLOOKUP($A25,'Occupancy Raw Data'!$B$8:$BE$45,'Occupancy Raw Data'!AN$3,FALSE)</f>
        <v>69.768332376029093</v>
      </c>
      <c r="I25" s="48">
        <f>VLOOKUP($A25,'Occupancy Raw Data'!$B$8:$BE$45,'Occupancy Raw Data'!AO$3,FALSE)</f>
        <v>72.869998085391501</v>
      </c>
      <c r="J25" s="49">
        <f>VLOOKUP($A25,'Occupancy Raw Data'!$B$8:$BE$45,'Occupancy Raw Data'!AP$3,FALSE)</f>
        <v>71.319165230710297</v>
      </c>
      <c r="K25" s="50">
        <f>VLOOKUP($A25,'Occupancy Raw Data'!$B$8:$BE$45,'Occupancy Raw Data'!AR$3,FALSE)</f>
        <v>58.131615656026902</v>
      </c>
      <c r="M25" s="47">
        <f>VLOOKUP($A25,'Occupancy Raw Data'!$B$8:$BE$45,'Occupancy Raw Data'!AT$3,FALSE)</f>
        <v>-5.5147999935478302E-2</v>
      </c>
      <c r="N25" s="48">
        <f>VLOOKUP($A25,'Occupancy Raw Data'!$B$8:$BE$45,'Occupancy Raw Data'!AU$3,FALSE)</f>
        <v>1.0027293691479</v>
      </c>
      <c r="O25" s="48">
        <f>VLOOKUP($A25,'Occupancy Raw Data'!$B$8:$BE$45,'Occupancy Raw Data'!AV$3,FALSE)</f>
        <v>0.51251496680869002</v>
      </c>
      <c r="P25" s="48">
        <f>VLOOKUP($A25,'Occupancy Raw Data'!$B$8:$BE$45,'Occupancy Raw Data'!AW$3,FALSE)</f>
        <v>0.20529487951658401</v>
      </c>
      <c r="Q25" s="48">
        <f>VLOOKUP($A25,'Occupancy Raw Data'!$B$8:$BE$45,'Occupancy Raw Data'!AX$3,FALSE)</f>
        <v>-2.1210367919334598</v>
      </c>
      <c r="R25" s="49">
        <f>VLOOKUP($A25,'Occupancy Raw Data'!$B$8:$BE$45,'Occupancy Raw Data'!AY$3,FALSE)</f>
        <v>-0.14324561745471001</v>
      </c>
      <c r="S25" s="48">
        <f>VLOOKUP($A25,'Occupancy Raw Data'!$B$8:$BE$45,'Occupancy Raw Data'!BA$3,FALSE)</f>
        <v>-0.19829442252089199</v>
      </c>
      <c r="T25" s="48">
        <f>VLOOKUP($A25,'Occupancy Raw Data'!$B$8:$BE$45,'Occupancy Raw Data'!BB$3,FALSE)</f>
        <v>-9.3637645783859594E-2</v>
      </c>
      <c r="U25" s="49">
        <f>VLOOKUP($A25,'Occupancy Raw Data'!$B$8:$BE$45,'Occupancy Raw Data'!BC$3,FALSE)</f>
        <v>-0.14485556507903999</v>
      </c>
      <c r="V25" s="50">
        <f>VLOOKUP($A25,'Occupancy Raw Data'!$B$8:$BE$45,'Occupancy Raw Data'!BE$3,FALSE)</f>
        <v>-0.143809959111111</v>
      </c>
      <c r="X25" s="51">
        <f>VLOOKUP($A25,'ADR Raw Data'!$B$6:$BE$43,'ADR Raw Data'!AG$1,FALSE)</f>
        <v>96.635856934960202</v>
      </c>
      <c r="Y25" s="52">
        <f>VLOOKUP($A25,'ADR Raw Data'!$B$6:$BE$43,'ADR Raw Data'!AH$1,FALSE)</f>
        <v>96.208446677724595</v>
      </c>
      <c r="Z25" s="52">
        <f>VLOOKUP($A25,'ADR Raw Data'!$B$6:$BE$43,'ADR Raw Data'!AI$1,FALSE)</f>
        <v>99.204619653376497</v>
      </c>
      <c r="AA25" s="52">
        <f>VLOOKUP($A25,'ADR Raw Data'!$B$6:$BE$43,'ADR Raw Data'!AJ$1,FALSE)</f>
        <v>99.801117354833394</v>
      </c>
      <c r="AB25" s="52">
        <f>VLOOKUP($A25,'ADR Raw Data'!$B$6:$BE$43,'ADR Raw Data'!AK$1,FALSE)</f>
        <v>100.437699335548</v>
      </c>
      <c r="AC25" s="53">
        <f>VLOOKUP($A25,'ADR Raw Data'!$B$6:$BE$43,'ADR Raw Data'!AL$1,FALSE)</f>
        <v>98.634404498858899</v>
      </c>
      <c r="AD25" s="52">
        <f>VLOOKUP($A25,'ADR Raw Data'!$B$6:$BE$43,'ADR Raw Data'!AN$1,FALSE)</f>
        <v>167.03468784302899</v>
      </c>
      <c r="AE25" s="52">
        <f>VLOOKUP($A25,'ADR Raw Data'!$B$6:$BE$43,'ADR Raw Data'!AO$1,FALSE)</f>
        <v>173.058925380977</v>
      </c>
      <c r="AF25" s="53">
        <f>VLOOKUP($A25,'ADR Raw Data'!$B$6:$BE$43,'ADR Raw Data'!AP$1,FALSE)</f>
        <v>170.11230503355699</v>
      </c>
      <c r="AG25" s="54">
        <f>VLOOKUP($A25,'ADR Raw Data'!$B$6:$BE$43,'ADR Raw Data'!AR$1,FALSE)</f>
        <v>123.689588773613</v>
      </c>
      <c r="AI25" s="47">
        <f>VLOOKUP($A25,'ADR Raw Data'!$B$6:$BE$43,'ADR Raw Data'!AT$1,FALSE)</f>
        <v>2.6518886061859299</v>
      </c>
      <c r="AJ25" s="48">
        <f>VLOOKUP($A25,'ADR Raw Data'!$B$6:$BE$43,'ADR Raw Data'!AU$1,FALSE)</f>
        <v>2.19295493750495</v>
      </c>
      <c r="AK25" s="48">
        <f>VLOOKUP($A25,'ADR Raw Data'!$B$6:$BE$43,'ADR Raw Data'!AV$1,FALSE)</f>
        <v>4.0758193921014696</v>
      </c>
      <c r="AL25" s="48">
        <f>VLOOKUP($A25,'ADR Raw Data'!$B$6:$BE$43,'ADR Raw Data'!AW$1,FALSE)</f>
        <v>4.5572500552576001</v>
      </c>
      <c r="AM25" s="48">
        <f>VLOOKUP($A25,'ADR Raw Data'!$B$6:$BE$43,'ADR Raw Data'!AX$1,FALSE)</f>
        <v>0.670222178175649</v>
      </c>
      <c r="AN25" s="49">
        <f>VLOOKUP($A25,'ADR Raw Data'!$B$6:$BE$43,'ADR Raw Data'!AY$1,FALSE)</f>
        <v>2.8169308100618999</v>
      </c>
      <c r="AO25" s="48">
        <f>VLOOKUP($A25,'ADR Raw Data'!$B$6:$BE$43,'ADR Raw Data'!BA$1,FALSE)</f>
        <v>-3.6600601264887702</v>
      </c>
      <c r="AP25" s="48">
        <f>VLOOKUP($A25,'ADR Raw Data'!$B$6:$BE$43,'ADR Raw Data'!BB$1,FALSE)</f>
        <v>-0.430455424971522</v>
      </c>
      <c r="AQ25" s="49">
        <f>VLOOKUP($A25,'ADR Raw Data'!$B$6:$BE$43,'ADR Raw Data'!BC$1,FALSE)</f>
        <v>-2.0080978713723998</v>
      </c>
      <c r="AR25" s="50">
        <f>VLOOKUP($A25,'ADR Raw Data'!$B$6:$BE$43,'ADR Raw Data'!BE$1,FALSE)</f>
        <v>0.43265547284312</v>
      </c>
      <c r="AT25" s="51">
        <f>VLOOKUP($A25,'RevPAR Raw Data'!$B$6:$BE$43,'RevPAR Raw Data'!AG$1,FALSE)</f>
        <v>45.083637538284798</v>
      </c>
      <c r="AU25" s="52">
        <f>VLOOKUP($A25,'RevPAR Raw Data'!$B$6:$BE$43,'RevPAR Raw Data'!AH$1,FALSE)</f>
        <v>56.664978943338397</v>
      </c>
      <c r="AV25" s="52">
        <f>VLOOKUP($A25,'RevPAR Raw Data'!$B$6:$BE$43,'RevPAR Raw Data'!AI$1,FALSE)</f>
        <v>72.3837820635528</v>
      </c>
      <c r="AW25" s="52">
        <f>VLOOKUP($A25,'RevPAR Raw Data'!$B$6:$BE$43,'RevPAR Raw Data'!AJ$1,FALSE)</f>
        <v>77.150166060489994</v>
      </c>
      <c r="AX25" s="52">
        <f>VLOOKUP($A25,'RevPAR Raw Data'!$B$6:$BE$43,'RevPAR Raw Data'!AK$1,FALSE)</f>
        <v>74.792653139356801</v>
      </c>
      <c r="AY25" s="53">
        <f>VLOOKUP($A25,'RevPAR Raw Data'!$B$6:$BE$43,'RevPAR Raw Data'!AL$1,FALSE)</f>
        <v>65.215043549004506</v>
      </c>
      <c r="AZ25" s="52">
        <f>VLOOKUP($A25,'RevPAR Raw Data'!$B$6:$BE$43,'RevPAR Raw Data'!AN$1,FALSE)</f>
        <v>125.009974636294</v>
      </c>
      <c r="BA25" s="52">
        <f>VLOOKUP($A25,'RevPAR Raw Data'!$B$6:$BE$43,'RevPAR Raw Data'!AO$1,FALSE)</f>
        <v>125.695128254211</v>
      </c>
      <c r="BB25" s="53">
        <f>VLOOKUP($A25,'RevPAR Raw Data'!$B$6:$BE$43,'RevPAR Raw Data'!AP$1,FALSE)</f>
        <v>125.352551445252</v>
      </c>
      <c r="BC25" s="54">
        <f>VLOOKUP($A25,'RevPAR Raw Data'!$B$6:$BE$43,'RevPAR Raw Data'!AR$1,FALSE)</f>
        <v>82.397188662218298</v>
      </c>
      <c r="BE25" s="47">
        <f>VLOOKUP($A25,'RevPAR Raw Data'!$B$6:$BE$43,'RevPAR Raw Data'!AT$1,FALSE)</f>
        <v>-15.6619063232786</v>
      </c>
      <c r="BF25" s="48">
        <f>VLOOKUP($A25,'RevPAR Raw Data'!$B$6:$BE$43,'RevPAR Raw Data'!AU$1,FALSE)</f>
        <v>-9.0804487695549092</v>
      </c>
      <c r="BG25" s="48">
        <f>VLOOKUP($A25,'RevPAR Raw Data'!$B$6:$BE$43,'RevPAR Raw Data'!AV$1,FALSE)</f>
        <v>5.49921397804692</v>
      </c>
      <c r="BH25" s="48">
        <f>VLOOKUP($A25,'RevPAR Raw Data'!$B$6:$BE$43,'RevPAR Raw Data'!AW$1,FALSE)</f>
        <v>14.1581139517849</v>
      </c>
      <c r="BI25" s="48">
        <f>VLOOKUP($A25,'RevPAR Raw Data'!$B$6:$BE$43,'RevPAR Raw Data'!AX$1,FALSE)</f>
        <v>7.9405615767739999</v>
      </c>
      <c r="BJ25" s="49">
        <f>VLOOKUP($A25,'RevPAR Raw Data'!$B$6:$BE$43,'RevPAR Raw Data'!AY$1,FALSE)</f>
        <v>1.49780496688056</v>
      </c>
      <c r="BK25" s="48">
        <f>VLOOKUP($A25,'RevPAR Raw Data'!$B$6:$BE$43,'RevPAR Raw Data'!BA$1,FALSE)</f>
        <v>24.0627651452923</v>
      </c>
      <c r="BL25" s="48">
        <f>VLOOKUP($A25,'RevPAR Raw Data'!$B$6:$BE$43,'RevPAR Raw Data'!BB$1,FALSE)</f>
        <v>25.119484876077198</v>
      </c>
      <c r="BM25" s="49">
        <f>VLOOKUP($A25,'RevPAR Raw Data'!$B$6:$BE$43,'RevPAR Raw Data'!BC$1,FALSE)</f>
        <v>24.590328317268799</v>
      </c>
      <c r="BN25" s="50">
        <f>VLOOKUP($A25,'RevPAR Raw Data'!$B$6:$BE$43,'RevPAR Raw Data'!BE$1,FALSE)</f>
        <v>10.3913485914607</v>
      </c>
    </row>
    <row r="26" spans="1:66" x14ac:dyDescent="0.45">
      <c r="A26" s="63" t="s">
        <v>50</v>
      </c>
      <c r="B26" s="47">
        <f>VLOOKUP($A26,'Occupancy Raw Data'!$B$8:$BE$45,'Occupancy Raw Data'!AG$3,FALSE)</f>
        <v>46.623222748815103</v>
      </c>
      <c r="C26" s="48">
        <f>VLOOKUP($A26,'Occupancy Raw Data'!$B$8:$BE$45,'Occupancy Raw Data'!AH$3,FALSE)</f>
        <v>48.546299671892001</v>
      </c>
      <c r="D26" s="48">
        <f>VLOOKUP($A26,'Occupancy Raw Data'!$B$8:$BE$45,'Occupancy Raw Data'!AI$3,FALSE)</f>
        <v>53.4949421306844</v>
      </c>
      <c r="E26" s="48">
        <f>VLOOKUP($A26,'Occupancy Raw Data'!$B$8:$BE$45,'Occupancy Raw Data'!AJ$3,FALSE)</f>
        <v>54.984963091223896</v>
      </c>
      <c r="F26" s="48">
        <f>VLOOKUP($A26,'Occupancy Raw Data'!$B$8:$BE$45,'Occupancy Raw Data'!AK$3,FALSE)</f>
        <v>56.757495671192899</v>
      </c>
      <c r="G26" s="49">
        <f>VLOOKUP($A26,'Occupancy Raw Data'!$B$8:$BE$45,'Occupancy Raw Data'!AL$3,FALSE)</f>
        <v>52.081548584656304</v>
      </c>
      <c r="H26" s="48">
        <f>VLOOKUP($A26,'Occupancy Raw Data'!$B$8:$BE$45,'Occupancy Raw Data'!AN$3,FALSE)</f>
        <v>65.050578693155899</v>
      </c>
      <c r="I26" s="48">
        <f>VLOOKUP($A26,'Occupancy Raw Data'!$B$8:$BE$45,'Occupancy Raw Data'!AO$3,FALSE)</f>
        <v>71.179258179166993</v>
      </c>
      <c r="J26" s="49">
        <f>VLOOKUP($A26,'Occupancy Raw Data'!$B$8:$BE$45,'Occupancy Raw Data'!AP$3,FALSE)</f>
        <v>68.114918436161403</v>
      </c>
      <c r="K26" s="50">
        <f>VLOOKUP($A26,'Occupancy Raw Data'!$B$8:$BE$45,'Occupancy Raw Data'!AR$3,FALSE)</f>
        <v>56.6626306813003</v>
      </c>
      <c r="M26" s="47">
        <f>VLOOKUP($A26,'Occupancy Raw Data'!$B$8:$BE$45,'Occupancy Raw Data'!AT$3,FALSE)</f>
        <v>-3.8716488110322098</v>
      </c>
      <c r="N26" s="48">
        <f>VLOOKUP($A26,'Occupancy Raw Data'!$B$8:$BE$45,'Occupancy Raw Data'!AU$3,FALSE)</f>
        <v>-3.9234757244235898</v>
      </c>
      <c r="O26" s="48">
        <f>VLOOKUP($A26,'Occupancy Raw Data'!$B$8:$BE$45,'Occupancy Raw Data'!AV$3,FALSE)</f>
        <v>-4.8648293844039099</v>
      </c>
      <c r="P26" s="48">
        <f>VLOOKUP($A26,'Occupancy Raw Data'!$B$8:$BE$45,'Occupancy Raw Data'!AW$3,FALSE)</f>
        <v>-7.9648289611377097</v>
      </c>
      <c r="Q26" s="48">
        <f>VLOOKUP($A26,'Occupancy Raw Data'!$B$8:$BE$45,'Occupancy Raw Data'!AX$3,FALSE)</f>
        <v>-4.1941931188214898</v>
      </c>
      <c r="R26" s="49">
        <f>VLOOKUP($A26,'Occupancy Raw Data'!$B$8:$BE$45,'Occupancy Raw Data'!AY$3,FALSE)</f>
        <v>-5.0458965327778804</v>
      </c>
      <c r="S26" s="48">
        <f>VLOOKUP($A26,'Occupancy Raw Data'!$B$8:$BE$45,'Occupancy Raw Data'!BA$3,FALSE)</f>
        <v>-6.9079433165259498</v>
      </c>
      <c r="T26" s="48">
        <f>VLOOKUP($A26,'Occupancy Raw Data'!$B$8:$BE$45,'Occupancy Raw Data'!BB$3,FALSE)</f>
        <v>-6.0447616605653698</v>
      </c>
      <c r="U26" s="49">
        <f>VLOOKUP($A26,'Occupancy Raw Data'!$B$8:$BE$45,'Occupancy Raw Data'!BC$3,FALSE)</f>
        <v>-6.4589242478047497</v>
      </c>
      <c r="V26" s="50">
        <f>VLOOKUP($A26,'Occupancy Raw Data'!$B$8:$BE$45,'Occupancy Raw Data'!BE$3,FALSE)</f>
        <v>-5.5358070393091801</v>
      </c>
      <c r="X26" s="51">
        <f>VLOOKUP($A26,'ADR Raw Data'!$B$6:$BE$43,'ADR Raw Data'!AG$1,FALSE)</f>
        <v>99.682560844492201</v>
      </c>
      <c r="Y26" s="52">
        <f>VLOOKUP($A26,'ADR Raw Data'!$B$6:$BE$43,'ADR Raw Data'!AH$1,FALSE)</f>
        <v>95.796257392283806</v>
      </c>
      <c r="Z26" s="52">
        <f>VLOOKUP($A26,'ADR Raw Data'!$B$6:$BE$43,'ADR Raw Data'!AI$1,FALSE)</f>
        <v>97.268871379897703</v>
      </c>
      <c r="AA26" s="52">
        <f>VLOOKUP($A26,'ADR Raw Data'!$B$6:$BE$43,'ADR Raw Data'!AJ$1,FALSE)</f>
        <v>96.599713267589195</v>
      </c>
      <c r="AB26" s="52">
        <f>VLOOKUP($A26,'ADR Raw Data'!$B$6:$BE$43,'ADR Raw Data'!AK$1,FALSE)</f>
        <v>101.31450867052</v>
      </c>
      <c r="AC26" s="53">
        <f>VLOOKUP($A26,'ADR Raw Data'!$B$6:$BE$43,'ADR Raw Data'!AL$1,FALSE)</f>
        <v>98.1669837436785</v>
      </c>
      <c r="AD26" s="52">
        <f>VLOOKUP($A26,'ADR Raw Data'!$B$6:$BE$43,'ADR Raw Data'!AN$1,FALSE)</f>
        <v>124.531107453068</v>
      </c>
      <c r="AE26" s="52">
        <f>VLOOKUP($A26,'ADR Raw Data'!$B$6:$BE$43,'ADR Raw Data'!AO$1,FALSE)</f>
        <v>131.61018948850901</v>
      </c>
      <c r="AF26" s="53">
        <f>VLOOKUP($A26,'ADR Raw Data'!$B$6:$BE$43,'ADR Raw Data'!AP$1,FALSE)</f>
        <v>128.229884603806</v>
      </c>
      <c r="AG26" s="54">
        <f>VLOOKUP($A26,'ADR Raw Data'!$B$6:$BE$43,'ADR Raw Data'!AR$1,FALSE)</f>
        <v>108.49268737649901</v>
      </c>
      <c r="AI26" s="47">
        <f>VLOOKUP($A26,'ADR Raw Data'!$B$6:$BE$43,'ADR Raw Data'!AT$1,FALSE)</f>
        <v>5.8901287067545898</v>
      </c>
      <c r="AJ26" s="48">
        <f>VLOOKUP($A26,'ADR Raw Data'!$B$6:$BE$43,'ADR Raw Data'!AU$1,FALSE)</f>
        <v>5.4505397914504803</v>
      </c>
      <c r="AK26" s="48">
        <f>VLOOKUP($A26,'ADR Raw Data'!$B$6:$BE$43,'ADR Raw Data'!AV$1,FALSE)</f>
        <v>6.3162066940049097</v>
      </c>
      <c r="AL26" s="48">
        <f>VLOOKUP($A26,'ADR Raw Data'!$B$6:$BE$43,'ADR Raw Data'!AW$1,FALSE)</f>
        <v>4.0409566234971104</v>
      </c>
      <c r="AM26" s="48">
        <f>VLOOKUP($A26,'ADR Raw Data'!$B$6:$BE$43,'ADR Raw Data'!AX$1,FALSE)</f>
        <v>6.5416039905041803</v>
      </c>
      <c r="AN26" s="49">
        <f>VLOOKUP($A26,'ADR Raw Data'!$B$6:$BE$43,'ADR Raw Data'!AY$1,FALSE)</f>
        <v>5.6539553793011299</v>
      </c>
      <c r="AO26" s="48">
        <f>VLOOKUP($A26,'ADR Raw Data'!$B$6:$BE$43,'ADR Raw Data'!BA$1,FALSE)</f>
        <v>1.9983090944890201</v>
      </c>
      <c r="AP26" s="48">
        <f>VLOOKUP($A26,'ADR Raw Data'!$B$6:$BE$43,'ADR Raw Data'!BB$1,FALSE)</f>
        <v>0.37990284869017599</v>
      </c>
      <c r="AQ26" s="49">
        <f>VLOOKUP($A26,'ADR Raw Data'!$B$6:$BE$43,'ADR Raw Data'!BC$1,FALSE)</f>
        <v>1.1405486140879599</v>
      </c>
      <c r="AR26" s="50">
        <f>VLOOKUP($A26,'ADR Raw Data'!$B$6:$BE$43,'ADR Raw Data'!BE$1,FALSE)</f>
        <v>3.6604815367976098</v>
      </c>
      <c r="AT26" s="51">
        <f>VLOOKUP($A26,'RevPAR Raw Data'!$B$6:$BE$43,'RevPAR Raw Data'!AG$1,FALSE)</f>
        <v>51.860988059429403</v>
      </c>
      <c r="AU26" s="52">
        <f>VLOOKUP($A26,'RevPAR Raw Data'!$B$6:$BE$43,'RevPAR Raw Data'!AH$1,FALSE)</f>
        <v>56.033871114756998</v>
      </c>
      <c r="AV26" s="52">
        <f>VLOOKUP($A26,'RevPAR Raw Data'!$B$6:$BE$43,'RevPAR Raw Data'!AI$1,FALSE)</f>
        <v>64.710446591323304</v>
      </c>
      <c r="AW26" s="52">
        <f>VLOOKUP($A26,'RevPAR Raw Data'!$B$6:$BE$43,'RevPAR Raw Data'!AJ$1,FALSE)</f>
        <v>68.733060973386799</v>
      </c>
      <c r="AX26" s="52">
        <f>VLOOKUP($A26,'RevPAR Raw Data'!$B$6:$BE$43,'RevPAR Raw Data'!AK$1,FALSE)</f>
        <v>73.451717553773193</v>
      </c>
      <c r="AY26" s="53">
        <f>VLOOKUP($A26,'RevPAR Raw Data'!$B$6:$BE$43,'RevPAR Raw Data'!AL$1,FALSE)</f>
        <v>62.958345364395299</v>
      </c>
      <c r="AZ26" s="52">
        <f>VLOOKUP($A26,'RevPAR Raw Data'!$B$6:$BE$43,'RevPAR Raw Data'!AN$1,FALSE)</f>
        <v>101.847993528982</v>
      </c>
      <c r="BA26" s="52">
        <f>VLOOKUP($A26,'RevPAR Raw Data'!$B$6:$BE$43,'RevPAR Raw Data'!AO$1,FALSE)</f>
        <v>110.79616432737799</v>
      </c>
      <c r="BB26" s="53">
        <f>VLOOKUP($A26,'RevPAR Raw Data'!$B$6:$BE$43,'RevPAR Raw Data'!AP$1,FALSE)</f>
        <v>106.32207892818001</v>
      </c>
      <c r="BC26" s="54">
        <f>VLOOKUP($A26,'RevPAR Raw Data'!$B$6:$BE$43,'RevPAR Raw Data'!AR$1,FALSE)</f>
        <v>75.348306163901896</v>
      </c>
      <c r="BE26" s="47">
        <f>VLOOKUP($A26,'RevPAR Raw Data'!$B$6:$BE$43,'RevPAR Raw Data'!AT$1,FALSE)</f>
        <v>6.1694894275001904</v>
      </c>
      <c r="BF26" s="48">
        <f>VLOOKUP($A26,'RevPAR Raw Data'!$B$6:$BE$43,'RevPAR Raw Data'!AU$1,FALSE)</f>
        <v>13.899351478811599</v>
      </c>
      <c r="BG26" s="48">
        <f>VLOOKUP($A26,'RevPAR Raw Data'!$B$6:$BE$43,'RevPAR Raw Data'!AV$1,FALSE)</f>
        <v>18.657310065913599</v>
      </c>
      <c r="BH26" s="48">
        <f>VLOOKUP($A26,'RevPAR Raw Data'!$B$6:$BE$43,'RevPAR Raw Data'!AW$1,FALSE)</f>
        <v>15.2220700601057</v>
      </c>
      <c r="BI26" s="48">
        <f>VLOOKUP($A26,'RevPAR Raw Data'!$B$6:$BE$43,'RevPAR Raw Data'!AX$1,FALSE)</f>
        <v>16.655237347625601</v>
      </c>
      <c r="BJ26" s="49">
        <f>VLOOKUP($A26,'RevPAR Raw Data'!$B$6:$BE$43,'RevPAR Raw Data'!AY$1,FALSE)</f>
        <v>14.388044055716399</v>
      </c>
      <c r="BK26" s="48">
        <f>VLOOKUP($A26,'RevPAR Raw Data'!$B$6:$BE$43,'RevPAR Raw Data'!BA$1,FALSE)</f>
        <v>10.916415740404201</v>
      </c>
      <c r="BL26" s="48">
        <f>VLOOKUP($A26,'RevPAR Raw Data'!$B$6:$BE$43,'RevPAR Raw Data'!BB$1,FALSE)</f>
        <v>7.4278459206060203</v>
      </c>
      <c r="BM26" s="49">
        <f>VLOOKUP($A26,'RevPAR Raw Data'!$B$6:$BE$43,'RevPAR Raw Data'!BC$1,FALSE)</f>
        <v>9.07092939709535</v>
      </c>
      <c r="BN26" s="50">
        <f>VLOOKUP($A26,'RevPAR Raw Data'!$B$6:$BE$43,'RevPAR Raw Data'!BE$1,FALSE)</f>
        <v>12.183676686452801</v>
      </c>
    </row>
    <row r="27" spans="1:66" x14ac:dyDescent="0.45">
      <c r="A27" s="63" t="s">
        <v>47</v>
      </c>
      <c r="B27" s="47">
        <f>VLOOKUP($A27,'Occupancy Raw Data'!$B$8:$BE$45,'Occupancy Raw Data'!AG$3,FALSE)</f>
        <v>51.277868406742698</v>
      </c>
      <c r="C27" s="48">
        <f>VLOOKUP($A27,'Occupancy Raw Data'!$B$8:$BE$45,'Occupancy Raw Data'!AH$3,FALSE)</f>
        <v>59.085553742976202</v>
      </c>
      <c r="D27" s="48">
        <f>VLOOKUP($A27,'Occupancy Raw Data'!$B$8:$BE$45,'Occupancy Raw Data'!AI$3,FALSE)</f>
        <v>66.3358709443538</v>
      </c>
      <c r="E27" s="48">
        <f>VLOOKUP($A27,'Occupancy Raw Data'!$B$8:$BE$45,'Occupancy Raw Data'!AJ$3,FALSE)</f>
        <v>67.269349284031094</v>
      </c>
      <c r="F27" s="48">
        <f>VLOOKUP($A27,'Occupancy Raw Data'!$B$8:$BE$45,'Occupancy Raw Data'!AK$3,FALSE)</f>
        <v>65.869131774515097</v>
      </c>
      <c r="G27" s="49">
        <f>VLOOKUP($A27,'Occupancy Raw Data'!$B$8:$BE$45,'Occupancy Raw Data'!AL$3,FALSE)</f>
        <v>61.967554830523802</v>
      </c>
      <c r="H27" s="48">
        <f>VLOOKUP($A27,'Occupancy Raw Data'!$B$8:$BE$45,'Occupancy Raw Data'!AN$3,FALSE)</f>
        <v>74.564980967917293</v>
      </c>
      <c r="I27" s="48">
        <f>VLOOKUP($A27,'Occupancy Raw Data'!$B$8:$BE$45,'Occupancy Raw Data'!AO$3,FALSE)</f>
        <v>79.250498459307494</v>
      </c>
      <c r="J27" s="49">
        <f>VLOOKUP($A27,'Occupancy Raw Data'!$B$8:$BE$45,'Occupancy Raw Data'!AP$3,FALSE)</f>
        <v>76.907739713612401</v>
      </c>
      <c r="K27" s="50">
        <f>VLOOKUP($A27,'Occupancy Raw Data'!$B$8:$BE$45,'Occupancy Raw Data'!AR$3,FALSE)</f>
        <v>66.236179082834795</v>
      </c>
      <c r="M27" s="47">
        <f>VLOOKUP($A27,'Occupancy Raw Data'!$B$8:$BE$45,'Occupancy Raw Data'!AT$3,FALSE)</f>
        <v>9.9858144668531494</v>
      </c>
      <c r="N27" s="48">
        <f>VLOOKUP($A27,'Occupancy Raw Data'!$B$8:$BE$45,'Occupancy Raw Data'!AU$3,FALSE)</f>
        <v>14.989237725672499</v>
      </c>
      <c r="O27" s="48">
        <f>VLOOKUP($A27,'Occupancy Raw Data'!$B$8:$BE$45,'Occupancy Raw Data'!AV$3,FALSE)</f>
        <v>13.027752166390901</v>
      </c>
      <c r="P27" s="48">
        <f>VLOOKUP($A27,'Occupancy Raw Data'!$B$8:$BE$45,'Occupancy Raw Data'!AW$3,FALSE)</f>
        <v>14.352034083437999</v>
      </c>
      <c r="Q27" s="48">
        <f>VLOOKUP($A27,'Occupancy Raw Data'!$B$8:$BE$45,'Occupancy Raw Data'!AX$3,FALSE)</f>
        <v>14.051136914213499</v>
      </c>
      <c r="R27" s="49">
        <f>VLOOKUP($A27,'Occupancy Raw Data'!$B$8:$BE$45,'Occupancy Raw Data'!AY$3,FALSE)</f>
        <v>13.374943418105801</v>
      </c>
      <c r="S27" s="48">
        <f>VLOOKUP($A27,'Occupancy Raw Data'!$B$8:$BE$45,'Occupancy Raw Data'!BA$3,FALSE)</f>
        <v>4.2746736467047404</v>
      </c>
      <c r="T27" s="48">
        <f>VLOOKUP($A27,'Occupancy Raw Data'!$B$8:$BE$45,'Occupancy Raw Data'!BB$3,FALSE)</f>
        <v>6.3631068564014504</v>
      </c>
      <c r="U27" s="49">
        <f>VLOOKUP($A27,'Occupancy Raw Data'!$B$8:$BE$45,'Occupancy Raw Data'!BC$3,FALSE)</f>
        <v>5.3403523869549296</v>
      </c>
      <c r="V27" s="50">
        <f>VLOOKUP($A27,'Occupancy Raw Data'!$B$8:$BE$45,'Occupancy Raw Data'!BE$3,FALSE)</f>
        <v>10.5597740016873</v>
      </c>
      <c r="X27" s="51">
        <f>VLOOKUP($A27,'ADR Raw Data'!$B$6:$BE$43,'ADR Raw Data'!AG$1,FALSE)</f>
        <v>92.329222340049398</v>
      </c>
      <c r="Y27" s="52">
        <f>VLOOKUP($A27,'ADR Raw Data'!$B$6:$BE$43,'ADR Raw Data'!AH$1,FALSE)</f>
        <v>100.23056292660399</v>
      </c>
      <c r="Z27" s="52">
        <f>VLOOKUP($A27,'ADR Raw Data'!$B$6:$BE$43,'ADR Raw Data'!AI$1,FALSE)</f>
        <v>103.128300430357</v>
      </c>
      <c r="AA27" s="52">
        <f>VLOOKUP($A27,'ADR Raw Data'!$B$6:$BE$43,'ADR Raw Data'!AJ$1,FALSE)</f>
        <v>101.825219939373</v>
      </c>
      <c r="AB27" s="52">
        <f>VLOOKUP($A27,'ADR Raw Data'!$B$6:$BE$43,'ADR Raw Data'!AK$1,FALSE)</f>
        <v>100.466481838194</v>
      </c>
      <c r="AC27" s="53">
        <f>VLOOKUP($A27,'ADR Raw Data'!$B$6:$BE$43,'ADR Raw Data'!AL$1,FALSE)</f>
        <v>99.939673126142495</v>
      </c>
      <c r="AD27" s="52">
        <f>VLOOKUP($A27,'ADR Raw Data'!$B$6:$BE$43,'ADR Raw Data'!AN$1,FALSE)</f>
        <v>124.609879064114</v>
      </c>
      <c r="AE27" s="52">
        <f>VLOOKUP($A27,'ADR Raw Data'!$B$6:$BE$43,'ADR Raw Data'!AO$1,FALSE)</f>
        <v>128.17966436045501</v>
      </c>
      <c r="AF27" s="53">
        <f>VLOOKUP($A27,'ADR Raw Data'!$B$6:$BE$43,'ADR Raw Data'!AP$1,FALSE)</f>
        <v>126.449143000235</v>
      </c>
      <c r="AG27" s="54">
        <f>VLOOKUP($A27,'ADR Raw Data'!$B$6:$BE$43,'ADR Raw Data'!AR$1,FALSE)</f>
        <v>108.73410471173401</v>
      </c>
      <c r="AI27" s="47">
        <f>VLOOKUP($A27,'ADR Raw Data'!$B$6:$BE$43,'ADR Raw Data'!AT$1,FALSE)</f>
        <v>-1.9146871630975499</v>
      </c>
      <c r="AJ27" s="48">
        <f>VLOOKUP($A27,'ADR Raw Data'!$B$6:$BE$43,'ADR Raw Data'!AU$1,FALSE)</f>
        <v>4.4003084705451698</v>
      </c>
      <c r="AK27" s="48">
        <f>VLOOKUP($A27,'ADR Raw Data'!$B$6:$BE$43,'ADR Raw Data'!AV$1,FALSE)</f>
        <v>5.29718493917788</v>
      </c>
      <c r="AL27" s="48">
        <f>VLOOKUP($A27,'ADR Raw Data'!$B$6:$BE$43,'ADR Raw Data'!AW$1,FALSE)</f>
        <v>3.11758281400044</v>
      </c>
      <c r="AM27" s="48">
        <f>VLOOKUP($A27,'ADR Raw Data'!$B$6:$BE$43,'ADR Raw Data'!AX$1,FALSE)</f>
        <v>2.4746472958927699</v>
      </c>
      <c r="AN27" s="49">
        <f>VLOOKUP($A27,'ADR Raw Data'!$B$6:$BE$43,'ADR Raw Data'!AY$1,FALSE)</f>
        <v>2.90103468320897</v>
      </c>
      <c r="AO27" s="48">
        <f>VLOOKUP($A27,'ADR Raw Data'!$B$6:$BE$43,'ADR Raw Data'!BA$1,FALSE)</f>
        <v>0.74664675123596103</v>
      </c>
      <c r="AP27" s="48">
        <f>VLOOKUP($A27,'ADR Raw Data'!$B$6:$BE$43,'ADR Raw Data'!BB$1,FALSE)</f>
        <v>-1.24860855516603</v>
      </c>
      <c r="AQ27" s="49">
        <f>VLOOKUP($A27,'ADR Raw Data'!$B$6:$BE$43,'ADR Raw Data'!BC$1,FALSE)</f>
        <v>-0.28157861780166099</v>
      </c>
      <c r="AR27" s="50">
        <f>VLOOKUP($A27,'ADR Raw Data'!$B$6:$BE$43,'ADR Raw Data'!BE$1,FALSE)</f>
        <v>1.1705538205455399</v>
      </c>
      <c r="AT27" s="51">
        <f>VLOOKUP($A27,'RevPAR Raw Data'!$B$6:$BE$43,'RevPAR Raw Data'!AG$1,FALSE)</f>
        <v>47.836494018488303</v>
      </c>
      <c r="AU27" s="52">
        <f>VLOOKUP($A27,'RevPAR Raw Data'!$B$6:$BE$43,'RevPAR Raw Data'!AH$1,FALSE)</f>
        <v>58.913148903389498</v>
      </c>
      <c r="AV27" s="52">
        <f>VLOOKUP($A27,'RevPAR Raw Data'!$B$6:$BE$43,'RevPAR Raw Data'!AI$1,FALSE)</f>
        <v>70.479503353271696</v>
      </c>
      <c r="AW27" s="52">
        <f>VLOOKUP($A27,'RevPAR Raw Data'!$B$6:$BE$43,'RevPAR Raw Data'!AJ$1,FALSE)</f>
        <v>72.6236754576762</v>
      </c>
      <c r="AX27" s="52">
        <f>VLOOKUP($A27,'RevPAR Raw Data'!$B$6:$BE$43,'RevPAR Raw Data'!AK$1,FALSE)</f>
        <v>70.653328348740203</v>
      </c>
      <c r="AY27" s="53">
        <f>VLOOKUP($A27,'RevPAR Raw Data'!$B$6:$BE$43,'RevPAR Raw Data'!AL$1,FALSE)</f>
        <v>64.101230016313195</v>
      </c>
      <c r="AZ27" s="52">
        <f>VLOOKUP($A27,'RevPAR Raw Data'!$B$6:$BE$43,'RevPAR Raw Data'!AN$1,FALSE)</f>
        <v>96.021480877288298</v>
      </c>
      <c r="BA27" s="52">
        <f>VLOOKUP($A27,'RevPAR Raw Data'!$B$6:$BE$43,'RevPAR Raw Data'!AO$1,FALSE)</f>
        <v>103.537539423599</v>
      </c>
      <c r="BB27" s="53">
        <f>VLOOKUP($A27,'RevPAR Raw Data'!$B$6:$BE$43,'RevPAR Raw Data'!AP$1,FALSE)</f>
        <v>99.779510150443997</v>
      </c>
      <c r="BC27" s="54">
        <f>VLOOKUP($A27,'RevPAR Raw Data'!$B$6:$BE$43,'RevPAR Raw Data'!AR$1,FALSE)</f>
        <v>74.295024340350594</v>
      </c>
      <c r="BE27" s="47">
        <f>VLOOKUP($A27,'RevPAR Raw Data'!$B$6:$BE$43,'RevPAR Raw Data'!AT$1,FALSE)</f>
        <v>3.7814339137088102</v>
      </c>
      <c r="BF27" s="48">
        <f>VLOOKUP($A27,'RevPAR Raw Data'!$B$6:$BE$43,'RevPAR Raw Data'!AU$1,FALSE)</f>
        <v>9.0143371520163207</v>
      </c>
      <c r="BG27" s="48">
        <f>VLOOKUP($A27,'RevPAR Raw Data'!$B$6:$BE$43,'RevPAR Raw Data'!AV$1,FALSE)</f>
        <v>14.295142983138801</v>
      </c>
      <c r="BH27" s="48">
        <f>VLOOKUP($A27,'RevPAR Raw Data'!$B$6:$BE$43,'RevPAR Raw Data'!AW$1,FALSE)</f>
        <v>16.238412660975602</v>
      </c>
      <c r="BI27" s="48">
        <f>VLOOKUP($A27,'RevPAR Raw Data'!$B$6:$BE$43,'RevPAR Raw Data'!AX$1,FALSE)</f>
        <v>18.4126884523893</v>
      </c>
      <c r="BJ27" s="49">
        <f>VLOOKUP($A27,'RevPAR Raw Data'!$B$6:$BE$43,'RevPAR Raw Data'!AY$1,FALSE)</f>
        <v>12.8726182025413</v>
      </c>
      <c r="BK27" s="48">
        <f>VLOOKUP($A27,'RevPAR Raw Data'!$B$6:$BE$43,'RevPAR Raw Data'!BA$1,FALSE)</f>
        <v>22.617475128934299</v>
      </c>
      <c r="BL27" s="48">
        <f>VLOOKUP($A27,'RevPAR Raw Data'!$B$6:$BE$43,'RevPAR Raw Data'!BB$1,FALSE)</f>
        <v>19.121586663233</v>
      </c>
      <c r="BM27" s="49">
        <f>VLOOKUP($A27,'RevPAR Raw Data'!$B$6:$BE$43,'RevPAR Raw Data'!BC$1,FALSE)</f>
        <v>20.778469338344699</v>
      </c>
      <c r="BN27" s="50">
        <f>VLOOKUP($A27,'RevPAR Raw Data'!$B$6:$BE$43,'RevPAR Raw Data'!BE$1,FALSE)</f>
        <v>15.756965177438699</v>
      </c>
    </row>
    <row r="28" spans="1:66" x14ac:dyDescent="0.45">
      <c r="A28" s="63" t="s">
        <v>48</v>
      </c>
      <c r="B28" s="47">
        <f>VLOOKUP($A28,'Occupancy Raw Data'!$B$8:$BE$45,'Occupancy Raw Data'!AG$3,FALSE)</f>
        <v>52.832483781278903</v>
      </c>
      <c r="C28" s="48">
        <f>VLOOKUP($A28,'Occupancy Raw Data'!$B$8:$BE$45,'Occupancy Raw Data'!AH$3,FALSE)</f>
        <v>53.226367006487401</v>
      </c>
      <c r="D28" s="48">
        <f>VLOOKUP($A28,'Occupancy Raw Data'!$B$8:$BE$45,'Occupancy Raw Data'!AI$3,FALSE)</f>
        <v>62.610055607043499</v>
      </c>
      <c r="E28" s="48">
        <f>VLOOKUP($A28,'Occupancy Raw Data'!$B$8:$BE$45,'Occupancy Raw Data'!AJ$3,FALSE)</f>
        <v>64.7184893419833</v>
      </c>
      <c r="F28" s="48">
        <f>VLOOKUP($A28,'Occupancy Raw Data'!$B$8:$BE$45,'Occupancy Raw Data'!AK$3,FALSE)</f>
        <v>65.187673772011095</v>
      </c>
      <c r="G28" s="49">
        <f>VLOOKUP($A28,'Occupancy Raw Data'!$B$8:$BE$45,'Occupancy Raw Data'!AL$3,FALSE)</f>
        <v>59.715013901760798</v>
      </c>
      <c r="H28" s="48">
        <f>VLOOKUP($A28,'Occupancy Raw Data'!$B$8:$BE$45,'Occupancy Raw Data'!AN$3,FALSE)</f>
        <v>72.9263206672845</v>
      </c>
      <c r="I28" s="48">
        <f>VLOOKUP($A28,'Occupancy Raw Data'!$B$8:$BE$45,'Occupancy Raw Data'!AO$3,FALSE)</f>
        <v>77.183734939759006</v>
      </c>
      <c r="J28" s="49">
        <f>VLOOKUP($A28,'Occupancy Raw Data'!$B$8:$BE$45,'Occupancy Raw Data'!AP$3,FALSE)</f>
        <v>75.055027803521696</v>
      </c>
      <c r="K28" s="50">
        <f>VLOOKUP($A28,'Occupancy Raw Data'!$B$8:$BE$45,'Occupancy Raw Data'!AR$3,FALSE)</f>
        <v>64.097875016549693</v>
      </c>
      <c r="M28" s="47">
        <f>VLOOKUP($A28,'Occupancy Raw Data'!$B$8:$BE$45,'Occupancy Raw Data'!AT$3,FALSE)</f>
        <v>-0.50481897704437495</v>
      </c>
      <c r="N28" s="48">
        <f>VLOOKUP($A28,'Occupancy Raw Data'!$B$8:$BE$45,'Occupancy Raw Data'!AU$3,FALSE)</f>
        <v>2.4560491458896401</v>
      </c>
      <c r="O28" s="48">
        <f>VLOOKUP($A28,'Occupancy Raw Data'!$B$8:$BE$45,'Occupancy Raw Data'!AV$3,FALSE)</f>
        <v>5.6423344983105599</v>
      </c>
      <c r="P28" s="48">
        <f>VLOOKUP($A28,'Occupancy Raw Data'!$B$8:$BE$45,'Occupancy Raw Data'!AW$3,FALSE)</f>
        <v>6.1317789442518498</v>
      </c>
      <c r="Q28" s="48">
        <f>VLOOKUP($A28,'Occupancy Raw Data'!$B$8:$BE$45,'Occupancy Raw Data'!AX$3,FALSE)</f>
        <v>1.03700093598121</v>
      </c>
      <c r="R28" s="49">
        <f>VLOOKUP($A28,'Occupancy Raw Data'!$B$8:$BE$45,'Occupancy Raw Data'!AY$3,FALSE)</f>
        <v>3.0226296378209101</v>
      </c>
      <c r="S28" s="48">
        <f>VLOOKUP($A28,'Occupancy Raw Data'!$B$8:$BE$45,'Occupancy Raw Data'!BA$3,FALSE)</f>
        <v>0.74702514461550595</v>
      </c>
      <c r="T28" s="48">
        <f>VLOOKUP($A28,'Occupancy Raw Data'!$B$8:$BE$45,'Occupancy Raw Data'!BB$3,FALSE)</f>
        <v>-2.7608304605380898</v>
      </c>
      <c r="U28" s="49">
        <f>VLOOKUP($A28,'Occupancy Raw Data'!$B$8:$BE$45,'Occupancy Raw Data'!BC$3,FALSE)</f>
        <v>-1.0876824102656</v>
      </c>
      <c r="V28" s="50">
        <f>VLOOKUP($A28,'Occupancy Raw Data'!$B$8:$BE$45,'Occupancy Raw Data'!BE$3,FALSE)</f>
        <v>1.6099978580133401</v>
      </c>
      <c r="X28" s="51">
        <f>VLOOKUP($A28,'ADR Raw Data'!$B$6:$BE$43,'ADR Raw Data'!AG$1,FALSE)</f>
        <v>146.73147242626899</v>
      </c>
      <c r="Y28" s="52">
        <f>VLOOKUP($A28,'ADR Raw Data'!$B$6:$BE$43,'ADR Raw Data'!AH$1,FALSE)</f>
        <v>133.794645772118</v>
      </c>
      <c r="Z28" s="52">
        <f>VLOOKUP($A28,'ADR Raw Data'!$B$6:$BE$43,'ADR Raw Data'!AI$1,FALSE)</f>
        <v>135.68769358867601</v>
      </c>
      <c r="AA28" s="52">
        <f>VLOOKUP($A28,'ADR Raw Data'!$B$6:$BE$43,'ADR Raw Data'!AJ$1,FALSE)</f>
        <v>136.56364987022201</v>
      </c>
      <c r="AB28" s="52">
        <f>VLOOKUP($A28,'ADR Raw Data'!$B$6:$BE$43,'ADR Raw Data'!AK$1,FALSE)</f>
        <v>146.11724098098401</v>
      </c>
      <c r="AC28" s="53">
        <f>VLOOKUP($A28,'ADR Raw Data'!$B$6:$BE$43,'ADR Raw Data'!AL$1,FALSE)</f>
        <v>139.771352384278</v>
      </c>
      <c r="AD28" s="52">
        <f>VLOOKUP($A28,'ADR Raw Data'!$B$6:$BE$43,'ADR Raw Data'!AN$1,FALSE)</f>
        <v>218.502950754567</v>
      </c>
      <c r="AE28" s="52">
        <f>VLOOKUP($A28,'ADR Raw Data'!$B$6:$BE$43,'ADR Raw Data'!AO$1,FALSE)</f>
        <v>226.355124202626</v>
      </c>
      <c r="AF28" s="53">
        <f>VLOOKUP($A28,'ADR Raw Data'!$B$6:$BE$43,'ADR Raw Data'!AP$1,FALSE)</f>
        <v>222.54038896392001</v>
      </c>
      <c r="AG28" s="54">
        <f>VLOOKUP($A28,'ADR Raw Data'!$B$6:$BE$43,'ADR Raw Data'!AR$1,FALSE)</f>
        <v>167.462184970501</v>
      </c>
      <c r="AI28" s="47">
        <f>VLOOKUP($A28,'ADR Raw Data'!$B$6:$BE$43,'ADR Raw Data'!AT$1,FALSE)</f>
        <v>1.7383026833206701</v>
      </c>
      <c r="AJ28" s="48">
        <f>VLOOKUP($A28,'ADR Raw Data'!$B$6:$BE$43,'ADR Raw Data'!AU$1,FALSE)</f>
        <v>3.7283607402483798</v>
      </c>
      <c r="AK28" s="48">
        <f>VLOOKUP($A28,'ADR Raw Data'!$B$6:$BE$43,'ADR Raw Data'!AV$1,FALSE)</f>
        <v>4.28476546757856</v>
      </c>
      <c r="AL28" s="48">
        <f>VLOOKUP($A28,'ADR Raw Data'!$B$6:$BE$43,'ADR Raw Data'!AW$1,FALSE)</f>
        <v>6.3020662669416803</v>
      </c>
      <c r="AM28" s="48">
        <f>VLOOKUP($A28,'ADR Raw Data'!$B$6:$BE$43,'ADR Raw Data'!AX$1,FALSE)</f>
        <v>1.5939516521250501</v>
      </c>
      <c r="AN28" s="49">
        <f>VLOOKUP($A28,'ADR Raw Data'!$B$6:$BE$43,'ADR Raw Data'!AY$1,FALSE)</f>
        <v>3.3791466249399398</v>
      </c>
      <c r="AO28" s="48">
        <f>VLOOKUP($A28,'ADR Raw Data'!$B$6:$BE$43,'ADR Raw Data'!BA$1,FALSE)</f>
        <v>-2.2956618182664901</v>
      </c>
      <c r="AP28" s="48">
        <f>VLOOKUP($A28,'ADR Raw Data'!$B$6:$BE$43,'ADR Raw Data'!BB$1,FALSE)</f>
        <v>-4.71472640174209</v>
      </c>
      <c r="AQ28" s="49">
        <f>VLOOKUP($A28,'ADR Raw Data'!$B$6:$BE$43,'ADR Raw Data'!BC$1,FALSE)</f>
        <v>-3.6273599528180802</v>
      </c>
      <c r="AR28" s="50">
        <f>VLOOKUP($A28,'ADR Raw Data'!$B$6:$BE$43,'ADR Raw Data'!BE$1,FALSE)</f>
        <v>-0.37800716244473298</v>
      </c>
      <c r="AT28" s="51">
        <f>VLOOKUP($A28,'RevPAR Raw Data'!$B$6:$BE$43,'RevPAR Raw Data'!AG$1,FALSE)</f>
        <v>83.571296918442997</v>
      </c>
      <c r="AU28" s="52">
        <f>VLOOKUP($A28,'RevPAR Raw Data'!$B$6:$BE$43,'RevPAR Raw Data'!AH$1,FALSE)</f>
        <v>78.640579240036999</v>
      </c>
      <c r="AV28" s="52">
        <f>VLOOKUP($A28,'RevPAR Raw Data'!$B$6:$BE$43,'RevPAR Raw Data'!AI$1,FALSE)</f>
        <v>90.199589898053702</v>
      </c>
      <c r="AW28" s="52">
        <f>VLOOKUP($A28,'RevPAR Raw Data'!$B$6:$BE$43,'RevPAR Raw Data'!AJ$1,FALSE)</f>
        <v>98.680424003707103</v>
      </c>
      <c r="AX28" s="52">
        <f>VLOOKUP($A28,'RevPAR Raw Data'!$B$6:$BE$43,'RevPAR Raw Data'!AK$1,FALSE)</f>
        <v>112.11095053290001</v>
      </c>
      <c r="AY28" s="53">
        <f>VLOOKUP($A28,'RevPAR Raw Data'!$B$6:$BE$43,'RevPAR Raw Data'!AL$1,FALSE)</f>
        <v>92.640568118628295</v>
      </c>
      <c r="AZ28" s="52">
        <f>VLOOKUP($A28,'RevPAR Raw Data'!$B$6:$BE$43,'RevPAR Raw Data'!AN$1,FALSE)</f>
        <v>162.32815801668201</v>
      </c>
      <c r="BA28" s="52">
        <f>VLOOKUP($A28,'RevPAR Raw Data'!$B$6:$BE$43,'RevPAR Raw Data'!AO$1,FALSE)</f>
        <v>167.73855363762701</v>
      </c>
      <c r="BB28" s="53">
        <f>VLOOKUP($A28,'RevPAR Raw Data'!$B$6:$BE$43,'RevPAR Raw Data'!AP$1,FALSE)</f>
        <v>165.033355827154</v>
      </c>
      <c r="BC28" s="54">
        <f>VLOOKUP($A28,'RevPAR Raw Data'!$B$6:$BE$43,'RevPAR Raw Data'!AR$1,FALSE)</f>
        <v>113.324221749635</v>
      </c>
      <c r="BE28" s="47">
        <f>VLOOKUP($A28,'RevPAR Raw Data'!$B$6:$BE$43,'RevPAR Raw Data'!AT$1,FALSE)</f>
        <v>0.84846555669947998</v>
      </c>
      <c r="BF28" s="48">
        <f>VLOOKUP($A28,'RevPAR Raw Data'!$B$6:$BE$43,'RevPAR Raw Data'!AU$1,FALSE)</f>
        <v>5.7356590547100001</v>
      </c>
      <c r="BG28" s="48">
        <f>VLOOKUP($A28,'RevPAR Raw Data'!$B$6:$BE$43,'RevPAR Raw Data'!AV$1,FALSE)</f>
        <v>5.9711517742338396</v>
      </c>
      <c r="BH28" s="48">
        <f>VLOOKUP($A28,'RevPAR Raw Data'!$B$6:$BE$43,'RevPAR Raw Data'!AW$1,FALSE)</f>
        <v>7.1117514251240204</v>
      </c>
      <c r="BI28" s="48">
        <f>VLOOKUP($A28,'RevPAR Raw Data'!$B$6:$BE$43,'RevPAR Raw Data'!AX$1,FALSE)</f>
        <v>2.2985000027843401</v>
      </c>
      <c r="BJ28" s="49">
        <f>VLOOKUP($A28,'RevPAR Raw Data'!$B$6:$BE$43,'RevPAR Raw Data'!AY$1,FALSE)</f>
        <v>4.30606185912489</v>
      </c>
      <c r="BK28" s="48">
        <f>VLOOKUP($A28,'RevPAR Raw Data'!$B$6:$BE$43,'RevPAR Raw Data'!BA$1,FALSE)</f>
        <v>1.48991973648957</v>
      </c>
      <c r="BL28" s="48">
        <f>VLOOKUP($A28,'RevPAR Raw Data'!$B$6:$BE$43,'RevPAR Raw Data'!BB$1,FALSE)</f>
        <v>-3.0537157393203902</v>
      </c>
      <c r="BM28" s="49">
        <f>VLOOKUP($A28,'RevPAR Raw Data'!$B$6:$BE$43,'RevPAR Raw Data'!BC$1,FALSE)</f>
        <v>-0.87112203924554399</v>
      </c>
      <c r="BN28" s="50">
        <f>VLOOKUP($A28,'RevPAR Raw Data'!$B$6:$BE$43,'RevPAR Raw Data'!BE$1,FALSE)</f>
        <v>2.0876231473980398</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72</v>
      </c>
      <c r="B30" s="47">
        <f>VLOOKUP($A30,'Occupancy Raw Data'!$B$8:$BE$45,'Occupancy Raw Data'!AG$3,FALSE)</f>
        <v>47.859907696888399</v>
      </c>
      <c r="C30" s="48">
        <f>VLOOKUP($A30,'Occupancy Raw Data'!$B$8:$BE$45,'Occupancy Raw Data'!AH$3,FALSE)</f>
        <v>51.146345094536201</v>
      </c>
      <c r="D30" s="48">
        <f>VLOOKUP($A30,'Occupancy Raw Data'!$B$8:$BE$45,'Occupancy Raw Data'!AI$3,FALSE)</f>
        <v>60.030519577192102</v>
      </c>
      <c r="E30" s="48">
        <f>VLOOKUP($A30,'Occupancy Raw Data'!$B$8:$BE$45,'Occupancy Raw Data'!AJ$3,FALSE)</f>
        <v>62.803334822093099</v>
      </c>
      <c r="F30" s="48">
        <f>VLOOKUP($A30,'Occupancy Raw Data'!$B$8:$BE$45,'Occupancy Raw Data'!AK$3,FALSE)</f>
        <v>61.9138008039303</v>
      </c>
      <c r="G30" s="49">
        <f>VLOOKUP($A30,'Occupancy Raw Data'!$B$8:$BE$45,'Occupancy Raw Data'!AL$3,FALSE)</f>
        <v>56.750781598928</v>
      </c>
      <c r="H30" s="48">
        <f>VLOOKUP($A30,'Occupancy Raw Data'!$B$8:$BE$45,'Occupancy Raw Data'!AN$3,FALSE)</f>
        <v>70.034985856781304</v>
      </c>
      <c r="I30" s="48">
        <f>VLOOKUP($A30,'Occupancy Raw Data'!$B$8:$BE$45,'Occupancy Raw Data'!AO$3,FALSE)</f>
        <v>74.088134583891602</v>
      </c>
      <c r="J30" s="49">
        <f>VLOOKUP($A30,'Occupancy Raw Data'!$B$8:$BE$45,'Occupancy Raw Data'!AP$3,FALSE)</f>
        <v>72.061560220336403</v>
      </c>
      <c r="K30" s="50">
        <f>VLOOKUP($A30,'Occupancy Raw Data'!$B$8:$BE$45,'Occupancy Raw Data'!AR$3,FALSE)</f>
        <v>61.125289776473302</v>
      </c>
      <c r="M30" s="47">
        <f>VLOOKUP($A30,'Occupancy Raw Data'!$B$8:$BE$45,'Occupancy Raw Data'!AT$3,FALSE)</f>
        <v>-10.6447103561901</v>
      </c>
      <c r="N30" s="48">
        <f>VLOOKUP($A30,'Occupancy Raw Data'!$B$8:$BE$45,'Occupancy Raw Data'!AU$3,FALSE)</f>
        <v>-9.5755966178055196</v>
      </c>
      <c r="O30" s="48">
        <f>VLOOKUP($A30,'Occupancy Raw Data'!$B$8:$BE$45,'Occupancy Raw Data'!AV$3,FALSE)</f>
        <v>-9.1776008462259107</v>
      </c>
      <c r="P30" s="48">
        <f>VLOOKUP($A30,'Occupancy Raw Data'!$B$8:$BE$45,'Occupancy Raw Data'!AW$3,FALSE)</f>
        <v>-8.2076292650683609</v>
      </c>
      <c r="Q30" s="48">
        <f>VLOOKUP($A30,'Occupancy Raw Data'!$B$8:$BE$45,'Occupancy Raw Data'!AX$3,FALSE)</f>
        <v>-10.846772731263499</v>
      </c>
      <c r="R30" s="49">
        <f>VLOOKUP($A30,'Occupancy Raw Data'!$B$8:$BE$45,'Occupancy Raw Data'!AY$3,FALSE)</f>
        <v>-9.6572332852592098</v>
      </c>
      <c r="S30" s="48">
        <f>VLOOKUP($A30,'Occupancy Raw Data'!$B$8:$BE$45,'Occupancy Raw Data'!BA$3,FALSE)</f>
        <v>-9.9645612955266696</v>
      </c>
      <c r="T30" s="48">
        <f>VLOOKUP($A30,'Occupancy Raw Data'!$B$8:$BE$45,'Occupancy Raw Data'!BB$3,FALSE)</f>
        <v>-7.0025724869204904</v>
      </c>
      <c r="U30" s="49">
        <f>VLOOKUP($A30,'Occupancy Raw Data'!$B$8:$BE$45,'Occupancy Raw Data'!BC$3,FALSE)</f>
        <v>-8.4658757722408993</v>
      </c>
      <c r="V30" s="50">
        <f>VLOOKUP($A30,'Occupancy Raw Data'!$B$8:$BE$45,'Occupancy Raw Data'!BE$3,FALSE)</f>
        <v>-9.2594236515222601</v>
      </c>
      <c r="X30" s="51">
        <f>VLOOKUP($A30,'ADR Raw Data'!$B$6:$BE$43,'ADR Raw Data'!AG$1,FALSE)</f>
        <v>101.436549498405</v>
      </c>
      <c r="Y30" s="52">
        <f>VLOOKUP($A30,'ADR Raw Data'!$B$6:$BE$43,'ADR Raw Data'!AH$1,FALSE)</f>
        <v>101.09393756367299</v>
      </c>
      <c r="Z30" s="52">
        <f>VLOOKUP($A30,'ADR Raw Data'!$B$6:$BE$43,'ADR Raw Data'!AI$1,FALSE)</f>
        <v>106.473307086614</v>
      </c>
      <c r="AA30" s="52">
        <f>VLOOKUP($A30,'ADR Raw Data'!$B$6:$BE$43,'ADR Raw Data'!AJ$1,FALSE)</f>
        <v>109.907046936114</v>
      </c>
      <c r="AB30" s="52">
        <f>VLOOKUP($A30,'ADR Raw Data'!$B$6:$BE$43,'ADR Raw Data'!AK$1,FALSE)</f>
        <v>129.74386414186901</v>
      </c>
      <c r="AC30" s="53">
        <f>VLOOKUP($A30,'ADR Raw Data'!$B$6:$BE$43,'ADR Raw Data'!AL$1,FALSE)</f>
        <v>110.491666207584</v>
      </c>
      <c r="AD30" s="52">
        <f>VLOOKUP($A30,'ADR Raw Data'!$B$6:$BE$43,'ADR Raw Data'!AN$1,FALSE)</f>
        <v>163.42073550512799</v>
      </c>
      <c r="AE30" s="52">
        <f>VLOOKUP($A30,'ADR Raw Data'!$B$6:$BE$43,'ADR Raw Data'!AO$1,FALSE)</f>
        <v>165.80709132924699</v>
      </c>
      <c r="AF30" s="53">
        <f>VLOOKUP($A30,'ADR Raw Data'!$B$6:$BE$43,'ADR Raw Data'!AP$1,FALSE)</f>
        <v>164.647468946104</v>
      </c>
      <c r="AG30" s="54">
        <f>VLOOKUP($A30,'ADR Raw Data'!$B$6:$BE$43,'ADR Raw Data'!AR$1,FALSE)</f>
        <v>128.73312990379401</v>
      </c>
      <c r="AI30" s="47">
        <f>VLOOKUP($A30,'ADR Raw Data'!$B$6:$BE$43,'ADR Raw Data'!AT$1,FALSE)</f>
        <v>6.3812460424018598</v>
      </c>
      <c r="AJ30" s="48">
        <f>VLOOKUP($A30,'ADR Raw Data'!$B$6:$BE$43,'ADR Raw Data'!AU$1,FALSE)</f>
        <v>6.4293636497176196</v>
      </c>
      <c r="AK30" s="48">
        <f>VLOOKUP($A30,'ADR Raw Data'!$B$6:$BE$43,'ADR Raw Data'!AV$1,FALSE)</f>
        <v>6.0468122466130696</v>
      </c>
      <c r="AL30" s="48">
        <f>VLOOKUP($A30,'ADR Raw Data'!$B$6:$BE$43,'ADR Raw Data'!AW$1,FALSE)</f>
        <v>5.8939415771687198</v>
      </c>
      <c r="AM30" s="48">
        <f>VLOOKUP($A30,'ADR Raw Data'!$B$6:$BE$43,'ADR Raw Data'!AX$1,FALSE)</f>
        <v>7.33316630627764</v>
      </c>
      <c r="AN30" s="49">
        <f>VLOOKUP($A30,'ADR Raw Data'!$B$6:$BE$43,'ADR Raw Data'!AY$1,FALSE)</f>
        <v>6.4145539270647998</v>
      </c>
      <c r="AO30" s="48">
        <f>VLOOKUP($A30,'ADR Raw Data'!$B$6:$BE$43,'ADR Raw Data'!BA$1,FALSE)</f>
        <v>8.79175587353987</v>
      </c>
      <c r="AP30" s="48">
        <f>VLOOKUP($A30,'ADR Raw Data'!$B$6:$BE$43,'ADR Raw Data'!BB$1,FALSE)</f>
        <v>7.1316273367578198</v>
      </c>
      <c r="AQ30" s="49">
        <f>VLOOKUP($A30,'ADR Raw Data'!$B$6:$BE$43,'ADR Raw Data'!BC$1,FALSE)</f>
        <v>7.95203804893473</v>
      </c>
      <c r="AR30" s="50">
        <f>VLOOKUP($A30,'ADR Raw Data'!$B$6:$BE$43,'ADR Raw Data'!BE$1,FALSE)</f>
        <v>7.1982690972270698</v>
      </c>
      <c r="AT30" s="51">
        <f>VLOOKUP($A30,'RevPAR Raw Data'!$B$6:$BE$43,'RevPAR Raw Data'!AG$1,FALSE)</f>
        <v>45.671561709096302</v>
      </c>
      <c r="AU30" s="52">
        <f>VLOOKUP($A30,'RevPAR Raw Data'!$B$6:$BE$43,'RevPAR Raw Data'!AH$1,FALSE)</f>
        <v>52.0746132946255</v>
      </c>
      <c r="AV30" s="52">
        <f>VLOOKUP($A30,'RevPAR Raw Data'!$B$6:$BE$43,'RevPAR Raw Data'!AI$1,FALSE)</f>
        <v>62.764993672770501</v>
      </c>
      <c r="AW30" s="52">
        <f>VLOOKUP($A30,'RevPAR Raw Data'!$B$6:$BE$43,'RevPAR Raw Data'!AJ$1,FALSE)</f>
        <v>63.850096397201099</v>
      </c>
      <c r="AX30" s="52">
        <f>VLOOKUP($A30,'RevPAR Raw Data'!$B$6:$BE$43,'RevPAR Raw Data'!AK$1,FALSE)</f>
        <v>59.710563495608099</v>
      </c>
      <c r="AY30" s="53">
        <f>VLOOKUP($A30,'RevPAR Raw Data'!$B$6:$BE$43,'RevPAR Raw Data'!AL$1,FALSE)</f>
        <v>56.814365713860298</v>
      </c>
      <c r="AZ30" s="52">
        <f>VLOOKUP($A30,'RevPAR Raw Data'!$B$6:$BE$43,'RevPAR Raw Data'!AN$1,FALSE)</f>
        <v>75.0487900104213</v>
      </c>
      <c r="BA30" s="52">
        <f>VLOOKUP($A30,'RevPAR Raw Data'!$B$6:$BE$43,'RevPAR Raw Data'!AO$1,FALSE)</f>
        <v>82.655733958612402</v>
      </c>
      <c r="BB30" s="53">
        <f>VLOOKUP($A30,'RevPAR Raw Data'!$B$6:$BE$43,'RevPAR Raw Data'!AP$1,FALSE)</f>
        <v>78.852261984516801</v>
      </c>
      <c r="BC30" s="54">
        <f>VLOOKUP($A30,'RevPAR Raw Data'!$B$6:$BE$43,'RevPAR Raw Data'!AR$1,FALSE)</f>
        <v>63.110907505476497</v>
      </c>
      <c r="BE30" s="47">
        <f>VLOOKUP($A30,'RevPAR Raw Data'!$B$6:$BE$43,'RevPAR Raw Data'!AT$1,FALSE)</f>
        <v>-8.0939750223556803</v>
      </c>
      <c r="BF30" s="48">
        <f>VLOOKUP($A30,'RevPAR Raw Data'!$B$6:$BE$43,'RevPAR Raw Data'!AU$1,FALSE)</f>
        <v>-3.9509461543968998</v>
      </c>
      <c r="BG30" s="48">
        <f>VLOOKUP($A30,'RevPAR Raw Data'!$B$6:$BE$43,'RevPAR Raw Data'!AV$1,FALSE)</f>
        <v>-2.91035801270273</v>
      </c>
      <c r="BH30" s="48">
        <f>VLOOKUP($A30,'RevPAR Raw Data'!$B$6:$BE$43,'RevPAR Raw Data'!AW$1,FALSE)</f>
        <v>-3.80711506995029</v>
      </c>
      <c r="BI30" s="48">
        <f>VLOOKUP($A30,'RevPAR Raw Data'!$B$6:$BE$43,'RevPAR Raw Data'!AX$1,FALSE)</f>
        <v>-5.3435558776501697</v>
      </c>
      <c r="BJ30" s="49">
        <f>VLOOKUP($A30,'RevPAR Raw Data'!$B$6:$BE$43,'RevPAR Raw Data'!AY$1,FALSE)</f>
        <v>-4.6788044874044097</v>
      </c>
      <c r="BK30" s="48">
        <f>VLOOKUP($A30,'RevPAR Raw Data'!$B$6:$BE$43,'RevPAR Raw Data'!BA$1,FALSE)</f>
        <v>-6.72407308004209</v>
      </c>
      <c r="BL30" s="48">
        <f>VLOOKUP($A30,'RevPAR Raw Data'!$B$6:$BE$43,'RevPAR Raw Data'!BB$1,FALSE)</f>
        <v>-2.1675563707853298</v>
      </c>
      <c r="BM30" s="49">
        <f>VLOOKUP($A30,'RevPAR Raw Data'!$B$6:$BE$43,'RevPAR Raw Data'!BC$1,FALSE)</f>
        <v>-4.3901775491342603</v>
      </c>
      <c r="BN30" s="50">
        <f>VLOOKUP($A30,'RevPAR Raw Data'!$B$6:$BE$43,'RevPAR Raw Data'!BE$1,FALSE)</f>
        <v>-4.5759711843046</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71</v>
      </c>
      <c r="B32" s="47">
        <f>VLOOKUP($A32,'Occupancy Raw Data'!$B$8:$BE$45,'Occupancy Raw Data'!AG$3,FALSE)</f>
        <v>50.004441088954998</v>
      </c>
      <c r="C32" s="48">
        <f>VLOOKUP($A32,'Occupancy Raw Data'!$B$8:$BE$45,'Occupancy Raw Data'!AH$3,FALSE)</f>
        <v>56.980281565039697</v>
      </c>
      <c r="D32" s="48">
        <f>VLOOKUP($A32,'Occupancy Raw Data'!$B$8:$BE$45,'Occupancy Raw Data'!AI$3,FALSE)</f>
        <v>64.199271661411302</v>
      </c>
      <c r="E32" s="48">
        <f>VLOOKUP($A32,'Occupancy Raw Data'!$B$8:$BE$45,'Occupancy Raw Data'!AJ$3,FALSE)</f>
        <v>64.313629702002899</v>
      </c>
      <c r="F32" s="48">
        <f>VLOOKUP($A32,'Occupancy Raw Data'!$B$8:$BE$45,'Occupancy Raw Data'!AK$3,FALSE)</f>
        <v>60.065728116534103</v>
      </c>
      <c r="G32" s="49">
        <f>VLOOKUP($A32,'Occupancy Raw Data'!$B$8:$BE$45,'Occupancy Raw Data'!AL$3,FALSE)</f>
        <v>59.112670426788597</v>
      </c>
      <c r="H32" s="48">
        <f>VLOOKUP($A32,'Occupancy Raw Data'!$B$8:$BE$45,'Occupancy Raw Data'!AN$3,FALSE)</f>
        <v>65.766976062530503</v>
      </c>
      <c r="I32" s="48">
        <f>VLOOKUP($A32,'Occupancy Raw Data'!$B$8:$BE$45,'Occupancy Raw Data'!AO$3,FALSE)</f>
        <v>71.139583425856003</v>
      </c>
      <c r="J32" s="49">
        <f>VLOOKUP($A32,'Occupancy Raw Data'!$B$8:$BE$45,'Occupancy Raw Data'!AP$3,FALSE)</f>
        <v>68.453279744193196</v>
      </c>
      <c r="K32" s="50">
        <f>VLOOKUP($A32,'Occupancy Raw Data'!$B$8:$BE$45,'Occupancy Raw Data'!AR$3,FALSE)</f>
        <v>61.781415946047098</v>
      </c>
      <c r="M32" s="47">
        <f>VLOOKUP($A32,'Occupancy Raw Data'!$B$8:$BE$45,'Occupancy Raw Data'!AT$3,FALSE)</f>
        <v>-3.1022157958432599</v>
      </c>
      <c r="N32" s="48">
        <f>VLOOKUP($A32,'Occupancy Raw Data'!$B$8:$BE$45,'Occupancy Raw Data'!AU$3,FALSE)</f>
        <v>-1.7180427109733301</v>
      </c>
      <c r="O32" s="48">
        <f>VLOOKUP($A32,'Occupancy Raw Data'!$B$8:$BE$45,'Occupancy Raw Data'!AV$3,FALSE)</f>
        <v>-1.6225402460992699</v>
      </c>
      <c r="P32" s="48">
        <f>VLOOKUP($A32,'Occupancy Raw Data'!$B$8:$BE$45,'Occupancy Raw Data'!AW$3,FALSE)</f>
        <v>-1.7256647599228001</v>
      </c>
      <c r="Q32" s="48">
        <f>VLOOKUP($A32,'Occupancy Raw Data'!$B$8:$BE$45,'Occupancy Raw Data'!AX$3,FALSE)</f>
        <v>-1.26133191053172</v>
      </c>
      <c r="R32" s="49">
        <f>VLOOKUP($A32,'Occupancy Raw Data'!$B$8:$BE$45,'Occupancy Raw Data'!AY$3,FALSE)</f>
        <v>-1.8439548458848201</v>
      </c>
      <c r="S32" s="48">
        <f>VLOOKUP($A32,'Occupancy Raw Data'!$B$8:$BE$45,'Occupancy Raw Data'!BA$3,FALSE)</f>
        <v>-0.42533793704351502</v>
      </c>
      <c r="T32" s="48">
        <f>VLOOKUP($A32,'Occupancy Raw Data'!$B$8:$BE$45,'Occupancy Raw Data'!BB$3,FALSE)</f>
        <v>-0.86171394564567705</v>
      </c>
      <c r="U32" s="49">
        <f>VLOOKUP($A32,'Occupancy Raw Data'!$B$8:$BE$45,'Occupancy Raw Data'!BC$3,FALSE)</f>
        <v>-0.65256663085953903</v>
      </c>
      <c r="V32" s="50">
        <f>VLOOKUP($A32,'Occupancy Raw Data'!$B$8:$BE$45,'Occupancy Raw Data'!BE$3,FALSE)</f>
        <v>-1.4699011711218</v>
      </c>
      <c r="X32" s="51">
        <f>VLOOKUP($A32,'ADR Raw Data'!$B$6:$BE$43,'ADR Raw Data'!AG$1,FALSE)</f>
        <v>98.366354378524804</v>
      </c>
      <c r="Y32" s="52">
        <f>VLOOKUP($A32,'ADR Raw Data'!$B$6:$BE$43,'ADR Raw Data'!AH$1,FALSE)</f>
        <v>103.961636643868</v>
      </c>
      <c r="Z32" s="52">
        <f>VLOOKUP($A32,'ADR Raw Data'!$B$6:$BE$43,'ADR Raw Data'!AI$1,FALSE)</f>
        <v>109.54773551700799</v>
      </c>
      <c r="AA32" s="52">
        <f>VLOOKUP($A32,'ADR Raw Data'!$B$6:$BE$43,'ADR Raw Data'!AJ$1,FALSE)</f>
        <v>108.818021801954</v>
      </c>
      <c r="AB32" s="52">
        <f>VLOOKUP($A32,'ADR Raw Data'!$B$6:$BE$43,'ADR Raw Data'!AK$1,FALSE)</f>
        <v>103.92769336414</v>
      </c>
      <c r="AC32" s="53">
        <f>VLOOKUP($A32,'ADR Raw Data'!$B$6:$BE$43,'ADR Raw Data'!AL$1,FALSE)</f>
        <v>105.278198534228</v>
      </c>
      <c r="AD32" s="52">
        <f>VLOOKUP($A32,'ADR Raw Data'!$B$6:$BE$43,'ADR Raw Data'!AN$1,FALSE)</f>
        <v>112.368600030387</v>
      </c>
      <c r="AE32" s="52">
        <f>VLOOKUP($A32,'ADR Raw Data'!$B$6:$BE$43,'ADR Raw Data'!AO$1,FALSE)</f>
        <v>116.336277098355</v>
      </c>
      <c r="AF32" s="53">
        <f>VLOOKUP($A32,'ADR Raw Data'!$B$6:$BE$43,'ADR Raw Data'!AP$1,FALSE)</f>
        <v>114.430290097235</v>
      </c>
      <c r="AG32" s="54">
        <f>VLOOKUP($A32,'ADR Raw Data'!$B$6:$BE$43,'ADR Raw Data'!AR$1,FALSE)</f>
        <v>108.175466839701</v>
      </c>
      <c r="AI32" s="47">
        <f>VLOOKUP($A32,'ADR Raw Data'!$B$6:$BE$43,'ADR Raw Data'!AT$1,FALSE)</f>
        <v>3.9899178893418199</v>
      </c>
      <c r="AJ32" s="48">
        <f>VLOOKUP($A32,'ADR Raw Data'!$B$6:$BE$43,'ADR Raw Data'!AU$1,FALSE)</f>
        <v>5.5272196807179004</v>
      </c>
      <c r="AK32" s="48">
        <f>VLOOKUP($A32,'ADR Raw Data'!$B$6:$BE$43,'ADR Raw Data'!AV$1,FALSE)</f>
        <v>6.4982339494621497</v>
      </c>
      <c r="AL32" s="48">
        <f>VLOOKUP($A32,'ADR Raw Data'!$B$6:$BE$43,'ADR Raw Data'!AW$1,FALSE)</f>
        <v>6.2729863483186596</v>
      </c>
      <c r="AM32" s="48">
        <f>VLOOKUP($A32,'ADR Raw Data'!$B$6:$BE$43,'ADR Raw Data'!AX$1,FALSE)</f>
        <v>5.5195045564065701</v>
      </c>
      <c r="AN32" s="49">
        <f>VLOOKUP($A32,'ADR Raw Data'!$B$6:$BE$43,'ADR Raw Data'!AY$1,FALSE)</f>
        <v>5.6757093294966996</v>
      </c>
      <c r="AO32" s="48">
        <f>VLOOKUP($A32,'ADR Raw Data'!$B$6:$BE$43,'ADR Raw Data'!BA$1,FALSE)</f>
        <v>3.02050066769654</v>
      </c>
      <c r="AP32" s="48">
        <f>VLOOKUP($A32,'ADR Raw Data'!$B$6:$BE$43,'ADR Raw Data'!BB$1,FALSE)</f>
        <v>1.8354821116911899</v>
      </c>
      <c r="AQ32" s="49">
        <f>VLOOKUP($A32,'ADR Raw Data'!$B$6:$BE$43,'ADR Raw Data'!BC$1,FALSE)</f>
        <v>2.3858803620684799</v>
      </c>
      <c r="AR32" s="50">
        <f>VLOOKUP($A32,'ADR Raw Data'!$B$6:$BE$43,'ADR Raw Data'!BE$1,FALSE)</f>
        <v>4.5826977246152598</v>
      </c>
      <c r="AT32" s="51">
        <f>VLOOKUP($A32,'RevPAR Raw Data'!$B$6:$BE$43,'RevPAR Raw Data'!AG$1,FALSE)</f>
        <v>50.2765493073775</v>
      </c>
      <c r="AU32" s="52">
        <f>VLOOKUP($A32,'RevPAR Raw Data'!$B$6:$BE$43,'RevPAR Raw Data'!AH$1,FALSE)</f>
        <v>57.325264957530997</v>
      </c>
      <c r="AV32" s="52">
        <f>VLOOKUP($A32,'RevPAR Raw Data'!$B$6:$BE$43,'RevPAR Raw Data'!AI$1,FALSE)</f>
        <v>67.798600078934399</v>
      </c>
      <c r="AW32" s="52">
        <f>VLOOKUP($A32,'RevPAR Raw Data'!$B$6:$BE$43,'RevPAR Raw Data'!AJ$1,FALSE)</f>
        <v>68.588263113132001</v>
      </c>
      <c r="AX32" s="52">
        <f>VLOOKUP($A32,'RevPAR Raw Data'!$B$6:$BE$43,'RevPAR Raw Data'!AK$1,FALSE)</f>
        <v>62.728595003779901</v>
      </c>
      <c r="AY32" s="53">
        <f>VLOOKUP($A32,'RevPAR Raw Data'!$B$6:$BE$43,'RevPAR Raw Data'!AL$1,FALSE)</f>
        <v>61.343454492150997</v>
      </c>
      <c r="AZ32" s="52">
        <f>VLOOKUP($A32,'RevPAR Raw Data'!$B$6:$BE$43,'RevPAR Raw Data'!AN$1,FALSE)</f>
        <v>75.432456657179699</v>
      </c>
      <c r="BA32" s="52">
        <f>VLOOKUP($A32,'RevPAR Raw Data'!$B$6:$BE$43,'RevPAR Raw Data'!AO$1,FALSE)</f>
        <v>83.158979527059998</v>
      </c>
      <c r="BB32" s="53">
        <f>VLOOKUP($A32,'RevPAR Raw Data'!$B$6:$BE$43,'RevPAR Raw Data'!AP$1,FALSE)</f>
        <v>79.295718092119799</v>
      </c>
      <c r="BC32" s="54">
        <f>VLOOKUP($A32,'RevPAR Raw Data'!$B$6:$BE$43,'RevPAR Raw Data'!AR$1,FALSE)</f>
        <v>66.472672663570606</v>
      </c>
      <c r="BE32" s="47">
        <f>VLOOKUP($A32,'RevPAR Raw Data'!$B$6:$BE$43,'RevPAR Raw Data'!AT$1,FALSE)</f>
        <v>-5.2484464693405899</v>
      </c>
      <c r="BF32" s="48">
        <f>VLOOKUP($A32,'RevPAR Raw Data'!$B$6:$BE$43,'RevPAR Raw Data'!AU$1,FALSE)</f>
        <v>0.70271588385157402</v>
      </c>
      <c r="BG32" s="48">
        <f>VLOOKUP($A32,'RevPAR Raw Data'!$B$6:$BE$43,'RevPAR Raw Data'!AV$1,FALSE)</f>
        <v>1.45618427614129</v>
      </c>
      <c r="BH32" s="48">
        <f>VLOOKUP($A32,'RevPAR Raw Data'!$B$6:$BE$43,'RevPAR Raw Data'!AW$1,FALSE)</f>
        <v>3.1119502010690798</v>
      </c>
      <c r="BI32" s="48">
        <f>VLOOKUP($A32,'RevPAR Raw Data'!$B$6:$BE$43,'RevPAR Raw Data'!AX$1,FALSE)</f>
        <v>4.6850047178281704</v>
      </c>
      <c r="BJ32" s="49">
        <f>VLOOKUP($A32,'RevPAR Raw Data'!$B$6:$BE$43,'RevPAR Raw Data'!AY$1,FALSE)</f>
        <v>1.14279741602007</v>
      </c>
      <c r="BK32" s="48">
        <f>VLOOKUP($A32,'RevPAR Raw Data'!$B$6:$BE$43,'RevPAR Raw Data'!BA$1,FALSE)</f>
        <v>4.21653859831238</v>
      </c>
      <c r="BL32" s="48">
        <f>VLOOKUP($A32,'RevPAR Raw Data'!$B$6:$BE$43,'RevPAR Raw Data'!BB$1,FALSE)</f>
        <v>2.9656513256472801</v>
      </c>
      <c r="BM32" s="49">
        <f>VLOOKUP($A32,'RevPAR Raw Data'!$B$6:$BE$43,'RevPAR Raw Data'!BC$1,FALSE)</f>
        <v>3.5568574328765399</v>
      </c>
      <c r="BN32" s="50">
        <f>VLOOKUP($A32,'RevPAR Raw Data'!$B$6:$BE$43,'RevPAR Raw Data'!BE$1,FALSE)</f>
        <v>1.9528385508069901</v>
      </c>
    </row>
    <row r="33" spans="1:66" x14ac:dyDescent="0.45">
      <c r="A33" s="63" t="s">
        <v>45</v>
      </c>
      <c r="B33" s="47">
        <f>VLOOKUP($A33,'Occupancy Raw Data'!$B$8:$BE$45,'Occupancy Raw Data'!AG$3,FALSE)</f>
        <v>61.7991105955143</v>
      </c>
      <c r="C33" s="48">
        <f>VLOOKUP($A33,'Occupancy Raw Data'!$B$8:$BE$45,'Occupancy Raw Data'!AH$3,FALSE)</f>
        <v>67.821925754060302</v>
      </c>
      <c r="D33" s="48">
        <f>VLOOKUP($A33,'Occupancy Raw Data'!$B$8:$BE$45,'Occupancy Raw Data'!AI$3,FALSE)</f>
        <v>71.316705336426907</v>
      </c>
      <c r="E33" s="48">
        <f>VLOOKUP($A33,'Occupancy Raw Data'!$B$8:$BE$45,'Occupancy Raw Data'!AJ$3,FALSE)</f>
        <v>71.302204176334101</v>
      </c>
      <c r="F33" s="48">
        <f>VLOOKUP($A33,'Occupancy Raw Data'!$B$8:$BE$45,'Occupancy Raw Data'!AK$3,FALSE)</f>
        <v>67.730085073472495</v>
      </c>
      <c r="G33" s="49">
        <f>VLOOKUP($A33,'Occupancy Raw Data'!$B$8:$BE$45,'Occupancy Raw Data'!AL$3,FALSE)</f>
        <v>67.994006187161602</v>
      </c>
      <c r="H33" s="48">
        <f>VLOOKUP($A33,'Occupancy Raw Data'!$B$8:$BE$45,'Occupancy Raw Data'!AN$3,FALSE)</f>
        <v>70.103441608661996</v>
      </c>
      <c r="I33" s="48">
        <f>VLOOKUP($A33,'Occupancy Raw Data'!$B$8:$BE$45,'Occupancy Raw Data'!AO$3,FALSE)</f>
        <v>72.418793503480202</v>
      </c>
      <c r="J33" s="49">
        <f>VLOOKUP($A33,'Occupancy Raw Data'!$B$8:$BE$45,'Occupancy Raw Data'!AP$3,FALSE)</f>
        <v>71.261117556071099</v>
      </c>
      <c r="K33" s="50">
        <f>VLOOKUP($A33,'Occupancy Raw Data'!$B$8:$BE$45,'Occupancy Raw Data'!AR$3,FALSE)</f>
        <v>68.927466578278597</v>
      </c>
      <c r="M33" s="47">
        <f>VLOOKUP($A33,'Occupancy Raw Data'!$B$8:$BE$45,'Occupancy Raw Data'!AT$3,FALSE)</f>
        <v>1.02994530802509</v>
      </c>
      <c r="N33" s="48">
        <f>VLOOKUP($A33,'Occupancy Raw Data'!$B$8:$BE$45,'Occupancy Raw Data'!AU$3,FALSE)</f>
        <v>0.36616396521383199</v>
      </c>
      <c r="O33" s="48">
        <f>VLOOKUP($A33,'Occupancy Raw Data'!$B$8:$BE$45,'Occupancy Raw Data'!AV$3,FALSE)</f>
        <v>-0.87899751579176699</v>
      </c>
      <c r="P33" s="48">
        <f>VLOOKUP($A33,'Occupancy Raw Data'!$B$8:$BE$45,'Occupancy Raw Data'!AW$3,FALSE)</f>
        <v>-2.0361632841970199</v>
      </c>
      <c r="Q33" s="48">
        <f>VLOOKUP($A33,'Occupancy Raw Data'!$B$8:$BE$45,'Occupancy Raw Data'!AX$3,FALSE)</f>
        <v>-2.2006527124892101</v>
      </c>
      <c r="R33" s="49">
        <f>VLOOKUP($A33,'Occupancy Raw Data'!$B$8:$BE$45,'Occupancy Raw Data'!AY$3,FALSE)</f>
        <v>-0.80559885922012298</v>
      </c>
      <c r="S33" s="48">
        <f>VLOOKUP($A33,'Occupancy Raw Data'!$B$8:$BE$45,'Occupancy Raw Data'!BA$3,FALSE)</f>
        <v>-2.77685494872929</v>
      </c>
      <c r="T33" s="48">
        <f>VLOOKUP($A33,'Occupancy Raw Data'!$B$8:$BE$45,'Occupancy Raw Data'!BB$3,FALSE)</f>
        <v>-3.3621317032195499</v>
      </c>
      <c r="U33" s="49">
        <f>VLOOKUP($A33,'Occupancy Raw Data'!$B$8:$BE$45,'Occupancy Raw Data'!BC$3,FALSE)</f>
        <v>-3.07513061135454</v>
      </c>
      <c r="V33" s="50">
        <f>VLOOKUP($A33,'Occupancy Raw Data'!$B$8:$BE$45,'Occupancy Raw Data'!BE$3,FALSE)</f>
        <v>-1.48697506198493</v>
      </c>
      <c r="X33" s="51">
        <f>VLOOKUP($A33,'ADR Raw Data'!$B$6:$BE$43,'ADR Raw Data'!AG$1,FALSE)</f>
        <v>86.804903660539594</v>
      </c>
      <c r="Y33" s="52">
        <f>VLOOKUP($A33,'ADR Raw Data'!$B$6:$BE$43,'ADR Raw Data'!AH$1,FALSE)</f>
        <v>90.178358463402404</v>
      </c>
      <c r="Z33" s="52">
        <f>VLOOKUP($A33,'ADR Raw Data'!$B$6:$BE$43,'ADR Raw Data'!AI$1,FALSE)</f>
        <v>91.959942219059201</v>
      </c>
      <c r="AA33" s="52">
        <f>VLOOKUP($A33,'ADR Raw Data'!$B$6:$BE$43,'ADR Raw Data'!AJ$1,FALSE)</f>
        <v>92.138536099247503</v>
      </c>
      <c r="AB33" s="52">
        <f>VLOOKUP($A33,'ADR Raw Data'!$B$6:$BE$43,'ADR Raw Data'!AK$1,FALSE)</f>
        <v>89.121275785041306</v>
      </c>
      <c r="AC33" s="53">
        <f>VLOOKUP($A33,'ADR Raw Data'!$B$6:$BE$43,'ADR Raw Data'!AL$1,FALSE)</f>
        <v>90.139381097066803</v>
      </c>
      <c r="AD33" s="52">
        <f>VLOOKUP($A33,'ADR Raw Data'!$B$6:$BE$43,'ADR Raw Data'!AN$1,FALSE)</f>
        <v>93.068832841480997</v>
      </c>
      <c r="AE33" s="52">
        <f>VLOOKUP($A33,'ADR Raw Data'!$B$6:$BE$43,'ADR Raw Data'!AO$1,FALSE)</f>
        <v>95.287816192764595</v>
      </c>
      <c r="AF33" s="53">
        <f>VLOOKUP($A33,'ADR Raw Data'!$B$6:$BE$43,'ADR Raw Data'!AP$1,FALSE)</f>
        <v>94.196348818043006</v>
      </c>
      <c r="AG33" s="54">
        <f>VLOOKUP($A33,'ADR Raw Data'!$B$6:$BE$43,'ADR Raw Data'!AR$1,FALSE)</f>
        <v>91.337759077521</v>
      </c>
      <c r="AI33" s="47">
        <f>VLOOKUP($A33,'ADR Raw Data'!$B$6:$BE$43,'ADR Raw Data'!AT$1,FALSE)</f>
        <v>3.6680459551303302</v>
      </c>
      <c r="AJ33" s="48">
        <f>VLOOKUP($A33,'ADR Raw Data'!$B$6:$BE$43,'ADR Raw Data'!AU$1,FALSE)</f>
        <v>5.0225710022250798</v>
      </c>
      <c r="AK33" s="48">
        <f>VLOOKUP($A33,'ADR Raw Data'!$B$6:$BE$43,'ADR Raw Data'!AV$1,FALSE)</f>
        <v>3.5464414190134099</v>
      </c>
      <c r="AL33" s="48">
        <f>VLOOKUP($A33,'ADR Raw Data'!$B$6:$BE$43,'ADR Raw Data'!AW$1,FALSE)</f>
        <v>4.6695997399764204</v>
      </c>
      <c r="AM33" s="48">
        <f>VLOOKUP($A33,'ADR Raw Data'!$B$6:$BE$43,'ADR Raw Data'!AX$1,FALSE)</f>
        <v>3.3576181739715198</v>
      </c>
      <c r="AN33" s="49">
        <f>VLOOKUP($A33,'ADR Raw Data'!$B$6:$BE$43,'ADR Raw Data'!AY$1,FALSE)</f>
        <v>4.0445801196927702</v>
      </c>
      <c r="AO33" s="48">
        <f>VLOOKUP($A33,'ADR Raw Data'!$B$6:$BE$43,'ADR Raw Data'!BA$1,FALSE)</f>
        <v>2.5435385806012198</v>
      </c>
      <c r="AP33" s="48">
        <f>VLOOKUP($A33,'ADR Raw Data'!$B$6:$BE$43,'ADR Raw Data'!BB$1,FALSE)</f>
        <v>3.5473775138616301</v>
      </c>
      <c r="AQ33" s="49">
        <f>VLOOKUP($A33,'ADR Raw Data'!$B$6:$BE$43,'ADR Raw Data'!BC$1,FALSE)</f>
        <v>3.0549300369253598</v>
      </c>
      <c r="AR33" s="50">
        <f>VLOOKUP($A33,'ADR Raw Data'!$B$6:$BE$43,'ADR Raw Data'!BE$1,FALSE)</f>
        <v>3.7139048952598701</v>
      </c>
      <c r="AT33" s="51">
        <f>VLOOKUP($A33,'RevPAR Raw Data'!$B$6:$BE$43,'RevPAR Raw Data'!AG$1,FALSE)</f>
        <v>54.218749415119802</v>
      </c>
      <c r="AU33" s="52">
        <f>VLOOKUP($A33,'RevPAR Raw Data'!$B$6:$BE$43,'RevPAR Raw Data'!AH$1,FALSE)</f>
        <v>59.887995137277599</v>
      </c>
      <c r="AV33" s="52">
        <f>VLOOKUP($A33,'RevPAR Raw Data'!$B$6:$BE$43,'RevPAR Raw Data'!AI$1,FALSE)</f>
        <v>64.933998839907105</v>
      </c>
      <c r="AW33" s="52">
        <f>VLOOKUP($A33,'RevPAR Raw Data'!$B$6:$BE$43,'RevPAR Raw Data'!AJ$1,FALSE)</f>
        <v>65.543615617749396</v>
      </c>
      <c r="AX33" s="52">
        <f>VLOOKUP($A33,'RevPAR Raw Data'!$B$6:$BE$43,'RevPAR Raw Data'!AK$1,FALSE)</f>
        <v>61.966812021461699</v>
      </c>
      <c r="AY33" s="53">
        <f>VLOOKUP($A33,'RevPAR Raw Data'!$B$6:$BE$43,'RevPAR Raw Data'!AL$1,FALSE)</f>
        <v>61.3102342063031</v>
      </c>
      <c r="AZ33" s="52">
        <f>VLOOKUP($A33,'RevPAR Raw Data'!$B$6:$BE$43,'RevPAR Raw Data'!AN$1,FALSE)</f>
        <v>68.150710953209497</v>
      </c>
      <c r="BA33" s="52">
        <f>VLOOKUP($A33,'RevPAR Raw Data'!$B$6:$BE$43,'RevPAR Raw Data'!AO$1,FALSE)</f>
        <v>71.2177906660866</v>
      </c>
      <c r="BB33" s="53">
        <f>VLOOKUP($A33,'RevPAR Raw Data'!$B$6:$BE$43,'RevPAR Raw Data'!AP$1,FALSE)</f>
        <v>69.684250809648105</v>
      </c>
      <c r="BC33" s="54">
        <f>VLOOKUP($A33,'RevPAR Raw Data'!$B$6:$BE$43,'RevPAR Raw Data'!AR$1,FALSE)</f>
        <v>63.702810378687403</v>
      </c>
      <c r="BE33" s="47">
        <f>VLOOKUP($A33,'RevPAR Raw Data'!$B$6:$BE$43,'RevPAR Raw Data'!AT$1,FALSE)</f>
        <v>3.5914128809689698</v>
      </c>
      <c r="BF33" s="48">
        <f>VLOOKUP($A33,'RevPAR Raw Data'!$B$6:$BE$43,'RevPAR Raw Data'!AU$1,FALSE)</f>
        <v>2.2025937626925098</v>
      </c>
      <c r="BG33" s="48">
        <f>VLOOKUP($A33,'RevPAR Raw Data'!$B$6:$BE$43,'RevPAR Raw Data'!AV$1,FALSE)</f>
        <v>1.4348160495848099</v>
      </c>
      <c r="BH33" s="48">
        <f>VLOOKUP($A33,'RevPAR Raw Data'!$B$6:$BE$43,'RevPAR Raw Data'!AW$1,FALSE)</f>
        <v>3.1843449359443099</v>
      </c>
      <c r="BI33" s="48">
        <f>VLOOKUP($A33,'RevPAR Raw Data'!$B$6:$BE$43,'RevPAR Raw Data'!AX$1,FALSE)</f>
        <v>5.4031505368424302</v>
      </c>
      <c r="BJ33" s="49">
        <f>VLOOKUP($A33,'RevPAR Raw Data'!$B$6:$BE$43,'RevPAR Raw Data'!AY$1,FALSE)</f>
        <v>3.12454873556521</v>
      </c>
      <c r="BK33" s="48">
        <f>VLOOKUP($A33,'RevPAR Raw Data'!$B$6:$BE$43,'RevPAR Raw Data'!BA$1,FALSE)</f>
        <v>7.0733396651366496</v>
      </c>
      <c r="BL33" s="48">
        <f>VLOOKUP($A33,'RevPAR Raw Data'!$B$6:$BE$43,'RevPAR Raw Data'!BB$1,FALSE)</f>
        <v>6.70860891596908</v>
      </c>
      <c r="BM33" s="49">
        <f>VLOOKUP($A33,'RevPAR Raw Data'!$B$6:$BE$43,'RevPAR Raw Data'!BC$1,FALSE)</f>
        <v>6.8866500105914898</v>
      </c>
      <c r="BN33" s="50">
        <f>VLOOKUP($A33,'RevPAR Raw Data'!$B$6:$BE$43,'RevPAR Raw Data'!BE$1,FALSE)</f>
        <v>4.2715952587889703</v>
      </c>
    </row>
    <row r="34" spans="1:66" x14ac:dyDescent="0.45">
      <c r="A34" s="63" t="s">
        <v>111</v>
      </c>
      <c r="B34" s="47">
        <f>VLOOKUP($A34,'Occupancy Raw Data'!$B$8:$BE$45,'Occupancy Raw Data'!AG$3,FALSE)</f>
        <v>40.9796314258001</v>
      </c>
      <c r="C34" s="48">
        <f>VLOOKUP($A34,'Occupancy Raw Data'!$B$8:$BE$45,'Occupancy Raw Data'!AH$3,FALSE)</f>
        <v>47.316521176850898</v>
      </c>
      <c r="D34" s="48">
        <f>VLOOKUP($A34,'Occupancy Raw Data'!$B$8:$BE$45,'Occupancy Raw Data'!AI$3,FALSE)</f>
        <v>60.119624959586098</v>
      </c>
      <c r="E34" s="48">
        <f>VLOOKUP($A34,'Occupancy Raw Data'!$B$8:$BE$45,'Occupancy Raw Data'!AJ$3,FALSE)</f>
        <v>59.933721306175201</v>
      </c>
      <c r="F34" s="48">
        <f>VLOOKUP($A34,'Occupancy Raw Data'!$B$8:$BE$45,'Occupancy Raw Data'!AK$3,FALSE)</f>
        <v>53.572583252505602</v>
      </c>
      <c r="G34" s="49">
        <f>VLOOKUP($A34,'Occupancy Raw Data'!$B$8:$BE$45,'Occupancy Raw Data'!AL$3,FALSE)</f>
        <v>52.384416424183598</v>
      </c>
      <c r="H34" s="48">
        <f>VLOOKUP($A34,'Occupancy Raw Data'!$B$8:$BE$45,'Occupancy Raw Data'!AN$3,FALSE)</f>
        <v>63.150662786938199</v>
      </c>
      <c r="I34" s="48">
        <f>VLOOKUP($A34,'Occupancy Raw Data'!$B$8:$BE$45,'Occupancy Raw Data'!AO$3,FALSE)</f>
        <v>73.5127707727125</v>
      </c>
      <c r="J34" s="49">
        <f>VLOOKUP($A34,'Occupancy Raw Data'!$B$8:$BE$45,'Occupancy Raw Data'!AP$3,FALSE)</f>
        <v>68.331716779825399</v>
      </c>
      <c r="K34" s="50">
        <f>VLOOKUP($A34,'Occupancy Raw Data'!$B$8:$BE$45,'Occupancy Raw Data'!AR$3,FALSE)</f>
        <v>56.940787954367003</v>
      </c>
      <c r="M34" s="47">
        <f>VLOOKUP($A34,'Occupancy Raw Data'!$B$8:$BE$45,'Occupancy Raw Data'!AT$3,FALSE)</f>
        <v>3.2207337323121998</v>
      </c>
      <c r="N34" s="48">
        <f>VLOOKUP($A34,'Occupancy Raw Data'!$B$8:$BE$45,'Occupancy Raw Data'!AU$3,FALSE)</f>
        <v>-2.2984836962298001</v>
      </c>
      <c r="O34" s="48">
        <f>VLOOKUP($A34,'Occupancy Raw Data'!$B$8:$BE$45,'Occupancy Raw Data'!AV$3,FALSE)</f>
        <v>-1.0921877124961401</v>
      </c>
      <c r="P34" s="48">
        <f>VLOOKUP($A34,'Occupancy Raw Data'!$B$8:$BE$45,'Occupancy Raw Data'!AW$3,FALSE)</f>
        <v>0.818675211118435</v>
      </c>
      <c r="Q34" s="48">
        <f>VLOOKUP($A34,'Occupancy Raw Data'!$B$8:$BE$45,'Occupancy Raw Data'!AX$3,FALSE)</f>
        <v>8.1023035056460007</v>
      </c>
      <c r="R34" s="49">
        <f>VLOOKUP($A34,'Occupancy Raw Data'!$B$8:$BE$45,'Occupancy Raw Data'!AY$3,FALSE)</f>
        <v>1.55227563804756</v>
      </c>
      <c r="S34" s="48">
        <f>VLOOKUP($A34,'Occupancy Raw Data'!$B$8:$BE$45,'Occupancy Raw Data'!BA$3,FALSE)</f>
        <v>6.3197489643122902</v>
      </c>
      <c r="T34" s="48">
        <f>VLOOKUP($A34,'Occupancy Raw Data'!$B$8:$BE$45,'Occupancy Raw Data'!BB$3,FALSE)</f>
        <v>4.5864398919685003</v>
      </c>
      <c r="U34" s="49">
        <f>VLOOKUP($A34,'Occupancy Raw Data'!$B$8:$BE$45,'Occupancy Raw Data'!BC$3,FALSE)</f>
        <v>5.3803057179015603</v>
      </c>
      <c r="V34" s="50">
        <f>VLOOKUP($A34,'Occupancy Raw Data'!$B$8:$BE$45,'Occupancy Raw Data'!BE$3,FALSE)</f>
        <v>2.83307028979769</v>
      </c>
      <c r="X34" s="51">
        <f>VLOOKUP($A34,'ADR Raw Data'!$B$6:$BE$43,'ADR Raw Data'!AG$1,FALSE)</f>
        <v>151.5796469428</v>
      </c>
      <c r="Y34" s="52">
        <f>VLOOKUP($A34,'ADR Raw Data'!$B$6:$BE$43,'ADR Raw Data'!AH$1,FALSE)</f>
        <v>161.897813460881</v>
      </c>
      <c r="Z34" s="52">
        <f>VLOOKUP($A34,'ADR Raw Data'!$B$6:$BE$43,'ADR Raw Data'!AI$1,FALSE)</f>
        <v>172.998268351707</v>
      </c>
      <c r="AA34" s="52">
        <f>VLOOKUP($A34,'ADR Raw Data'!$B$6:$BE$43,'ADR Raw Data'!AJ$1,FALSE)</f>
        <v>169.15762373567</v>
      </c>
      <c r="AB34" s="52">
        <f>VLOOKUP($A34,'ADR Raw Data'!$B$6:$BE$43,'ADR Raw Data'!AK$1,FALSE)</f>
        <v>159.591671695835</v>
      </c>
      <c r="AC34" s="53">
        <f>VLOOKUP($A34,'ADR Raw Data'!$B$6:$BE$43,'ADR Raw Data'!AL$1,FALSE)</f>
        <v>164.02089523221699</v>
      </c>
      <c r="AD34" s="52">
        <f>VLOOKUP($A34,'ADR Raw Data'!$B$6:$BE$43,'ADR Raw Data'!AN$1,FALSE)</f>
        <v>165.86698067323599</v>
      </c>
      <c r="AE34" s="52">
        <f>VLOOKUP($A34,'ADR Raw Data'!$B$6:$BE$43,'ADR Raw Data'!AO$1,FALSE)</f>
        <v>174.53133919736101</v>
      </c>
      <c r="AF34" s="53">
        <f>VLOOKUP($A34,'ADR Raw Data'!$B$6:$BE$43,'ADR Raw Data'!AP$1,FALSE)</f>
        <v>170.52763484740899</v>
      </c>
      <c r="AG34" s="54">
        <f>VLOOKUP($A34,'ADR Raw Data'!$B$6:$BE$43,'ADR Raw Data'!AR$1,FALSE)</f>
        <v>166.25186786445701</v>
      </c>
      <c r="AI34" s="47">
        <f>VLOOKUP($A34,'ADR Raw Data'!$B$6:$BE$43,'ADR Raw Data'!AT$1,FALSE)</f>
        <v>-0.583061240613725</v>
      </c>
      <c r="AJ34" s="48">
        <f>VLOOKUP($A34,'ADR Raw Data'!$B$6:$BE$43,'ADR Raw Data'!AU$1,FALSE)</f>
        <v>2.2394227524460399</v>
      </c>
      <c r="AK34" s="48">
        <f>VLOOKUP($A34,'ADR Raw Data'!$B$6:$BE$43,'ADR Raw Data'!AV$1,FALSE)</f>
        <v>5.4825983777133498</v>
      </c>
      <c r="AL34" s="48">
        <f>VLOOKUP($A34,'ADR Raw Data'!$B$6:$BE$43,'ADR Raw Data'!AW$1,FALSE)</f>
        <v>2.8457696801444299</v>
      </c>
      <c r="AM34" s="48">
        <f>VLOOKUP($A34,'ADR Raw Data'!$B$6:$BE$43,'ADR Raw Data'!AX$1,FALSE)</f>
        <v>-1.2144009936851099</v>
      </c>
      <c r="AN34" s="49">
        <f>VLOOKUP($A34,'ADR Raw Data'!$B$6:$BE$43,'ADR Raw Data'!AY$1,FALSE)</f>
        <v>1.99936814226832</v>
      </c>
      <c r="AO34" s="48">
        <f>VLOOKUP($A34,'ADR Raw Data'!$B$6:$BE$43,'ADR Raw Data'!BA$1,FALSE)</f>
        <v>-9.0862072718381004</v>
      </c>
      <c r="AP34" s="48">
        <f>VLOOKUP($A34,'ADR Raw Data'!$B$6:$BE$43,'ADR Raw Data'!BB$1,FALSE)</f>
        <v>-9.6415968830797603</v>
      </c>
      <c r="AQ34" s="49">
        <f>VLOOKUP($A34,'ADR Raw Data'!$B$6:$BE$43,'ADR Raw Data'!BC$1,FALSE)</f>
        <v>-9.4138615765024891</v>
      </c>
      <c r="AR34" s="50">
        <f>VLOOKUP($A34,'ADR Raw Data'!$B$6:$BE$43,'ADR Raw Data'!BE$1,FALSE)</f>
        <v>-2.1978115886429301</v>
      </c>
      <c r="AT34" s="51">
        <f>VLOOKUP($A34,'RevPAR Raw Data'!$B$6:$BE$43,'RevPAR Raw Data'!AG$1,FALSE)</f>
        <v>62.833188651794302</v>
      </c>
      <c r="AU34" s="52">
        <f>VLOOKUP($A34,'RevPAR Raw Data'!$B$6:$BE$43,'RevPAR Raw Data'!AH$1,FALSE)</f>
        <v>67.8006611703847</v>
      </c>
      <c r="AV34" s="52">
        <f>VLOOKUP($A34,'RevPAR Raw Data'!$B$6:$BE$43,'RevPAR Raw Data'!AI$1,FALSE)</f>
        <v>91.263013255738699</v>
      </c>
      <c r="AW34" s="52">
        <f>VLOOKUP($A34,'RevPAR Raw Data'!$B$6:$BE$43,'RevPAR Raw Data'!AJ$1,FALSE)</f>
        <v>94.016234238603204</v>
      </c>
      <c r="AX34" s="52">
        <f>VLOOKUP($A34,'RevPAR Raw Data'!$B$6:$BE$43,'RevPAR Raw Data'!AK$1,FALSE)</f>
        <v>87.677966375687006</v>
      </c>
      <c r="AY34" s="53">
        <f>VLOOKUP($A34,'RevPAR Raw Data'!$B$6:$BE$43,'RevPAR Raw Data'!AL$1,FALSE)</f>
        <v>80.718212738441594</v>
      </c>
      <c r="AZ34" s="52">
        <f>VLOOKUP($A34,'RevPAR Raw Data'!$B$6:$BE$43,'RevPAR Raw Data'!AN$1,FALSE)</f>
        <v>105.92470982864501</v>
      </c>
      <c r="BA34" s="52">
        <f>VLOOKUP($A34,'RevPAR Raw Data'!$B$6:$BE$43,'RevPAR Raw Data'!AO$1,FALSE)</f>
        <v>128.76708212091799</v>
      </c>
      <c r="BB34" s="53">
        <f>VLOOKUP($A34,'RevPAR Raw Data'!$B$6:$BE$43,'RevPAR Raw Data'!AP$1,FALSE)</f>
        <v>117.345895974781</v>
      </c>
      <c r="BC34" s="54">
        <f>VLOOKUP($A34,'RevPAR Raw Data'!$B$6:$BE$43,'RevPAR Raw Data'!AR$1,FALSE)</f>
        <v>91.183265091681605</v>
      </c>
      <c r="BE34" s="47">
        <f>VLOOKUP($A34,'RevPAR Raw Data'!$B$6:$BE$43,'RevPAR Raw Data'!AT$1,FALSE)</f>
        <v>-8.6031829427323192</v>
      </c>
      <c r="BF34" s="48">
        <f>VLOOKUP($A34,'RevPAR Raw Data'!$B$6:$BE$43,'RevPAR Raw Data'!AU$1,FALSE)</f>
        <v>-4.7443554789788198</v>
      </c>
      <c r="BG34" s="48">
        <f>VLOOKUP($A34,'RevPAR Raw Data'!$B$6:$BE$43,'RevPAR Raw Data'!AV$1,FALSE)</f>
        <v>-1.1976744179710299</v>
      </c>
      <c r="BH34" s="48">
        <f>VLOOKUP($A34,'RevPAR Raw Data'!$B$6:$BE$43,'RevPAR Raw Data'!AW$1,FALSE)</f>
        <v>3.5322888607506302</v>
      </c>
      <c r="BI34" s="48">
        <f>VLOOKUP($A34,'RevPAR Raw Data'!$B$6:$BE$43,'RevPAR Raw Data'!AX$1,FALSE)</f>
        <v>10.7906109392012</v>
      </c>
      <c r="BJ34" s="49">
        <f>VLOOKUP($A34,'RevPAR Raw Data'!$B$6:$BE$43,'RevPAR Raw Data'!AY$1,FALSE)</f>
        <v>0.33548367674601698</v>
      </c>
      <c r="BK34" s="48">
        <f>VLOOKUP($A34,'RevPAR Raw Data'!$B$6:$BE$43,'RevPAR Raw Data'!BA$1,FALSE)</f>
        <v>2.1130378981798401</v>
      </c>
      <c r="BL34" s="48">
        <f>VLOOKUP($A34,'RevPAR Raw Data'!$B$6:$BE$43,'RevPAR Raw Data'!BB$1,FALSE)</f>
        <v>-1.2534135015699499</v>
      </c>
      <c r="BM34" s="49">
        <f>VLOOKUP($A34,'RevPAR Raw Data'!$B$6:$BE$43,'RevPAR Raw Data'!BC$1,FALSE)</f>
        <v>0.23808665243940799</v>
      </c>
      <c r="BN34" s="50">
        <f>VLOOKUP($A34,'RevPAR Raw Data'!$B$6:$BE$43,'RevPAR Raw Data'!BE$1,FALSE)</f>
        <v>0.29964953087342</v>
      </c>
    </row>
    <row r="35" spans="1:66" x14ac:dyDescent="0.45">
      <c r="A35" s="63" t="s">
        <v>94</v>
      </c>
      <c r="B35" s="47">
        <f>VLOOKUP($A35,'Occupancy Raw Data'!$B$8:$BE$45,'Occupancy Raw Data'!AG$3,FALSE)</f>
        <v>46.902604756511799</v>
      </c>
      <c r="C35" s="48">
        <f>VLOOKUP($A35,'Occupancy Raw Data'!$B$8:$BE$45,'Occupancy Raw Data'!AH$3,FALSE)</f>
        <v>53.983578708946702</v>
      </c>
      <c r="D35" s="48">
        <f>VLOOKUP($A35,'Occupancy Raw Data'!$B$8:$BE$45,'Occupancy Raw Data'!AI$3,FALSE)</f>
        <v>62.446206115515203</v>
      </c>
      <c r="E35" s="48">
        <f>VLOOKUP($A35,'Occupancy Raw Data'!$B$8:$BE$45,'Occupancy Raw Data'!AJ$3,FALSE)</f>
        <v>61.990373725934298</v>
      </c>
      <c r="F35" s="48">
        <f>VLOOKUP($A35,'Occupancy Raw Data'!$B$8:$BE$45,'Occupancy Raw Data'!AK$3,FALSE)</f>
        <v>56.140996602491498</v>
      </c>
      <c r="G35" s="49">
        <f>VLOOKUP($A35,'Occupancy Raw Data'!$B$8:$BE$45,'Occupancy Raw Data'!AL$3,FALSE)</f>
        <v>56.292751981879903</v>
      </c>
      <c r="H35" s="48">
        <f>VLOOKUP($A35,'Occupancy Raw Data'!$B$8:$BE$45,'Occupancy Raw Data'!AN$3,FALSE)</f>
        <v>63.094563986409902</v>
      </c>
      <c r="I35" s="48">
        <f>VLOOKUP($A35,'Occupancy Raw Data'!$B$8:$BE$45,'Occupancy Raw Data'!AO$3,FALSE)</f>
        <v>69.249716874292105</v>
      </c>
      <c r="J35" s="49">
        <f>VLOOKUP($A35,'Occupancy Raw Data'!$B$8:$BE$45,'Occupancy Raw Data'!AP$3,FALSE)</f>
        <v>66.172140430351007</v>
      </c>
      <c r="K35" s="50">
        <f>VLOOKUP($A35,'Occupancy Raw Data'!$B$8:$BE$45,'Occupancy Raw Data'!AR$3,FALSE)</f>
        <v>59.115434395728798</v>
      </c>
      <c r="M35" s="47">
        <f>VLOOKUP($A35,'Occupancy Raw Data'!$B$8:$BE$45,'Occupancy Raw Data'!AT$3,FALSE)</f>
        <v>-5.7472152990285803</v>
      </c>
      <c r="N35" s="48">
        <f>VLOOKUP($A35,'Occupancy Raw Data'!$B$8:$BE$45,'Occupancy Raw Data'!AU$3,FALSE)</f>
        <v>-2.13758467837983</v>
      </c>
      <c r="O35" s="48">
        <f>VLOOKUP($A35,'Occupancy Raw Data'!$B$8:$BE$45,'Occupancy Raw Data'!AV$3,FALSE)</f>
        <v>-0.95333083469109803</v>
      </c>
      <c r="P35" s="48">
        <f>VLOOKUP($A35,'Occupancy Raw Data'!$B$8:$BE$45,'Occupancy Raw Data'!AW$3,FALSE)</f>
        <v>-2.2911073433952098</v>
      </c>
      <c r="Q35" s="48">
        <f>VLOOKUP($A35,'Occupancy Raw Data'!$B$8:$BE$45,'Occupancy Raw Data'!AX$3,FALSE)</f>
        <v>-4.9379555469873102</v>
      </c>
      <c r="R35" s="49">
        <f>VLOOKUP($A35,'Occupancy Raw Data'!$B$8:$BE$45,'Occupancy Raw Data'!AY$3,FALSE)</f>
        <v>-3.1018121151634701</v>
      </c>
      <c r="S35" s="48">
        <f>VLOOKUP($A35,'Occupancy Raw Data'!$B$8:$BE$45,'Occupancy Raw Data'!BA$3,FALSE)</f>
        <v>-2.9470041940738199</v>
      </c>
      <c r="T35" s="48">
        <f>VLOOKUP($A35,'Occupancy Raw Data'!$B$8:$BE$45,'Occupancy Raw Data'!BB$3,FALSE)</f>
        <v>-2.2995946741878699</v>
      </c>
      <c r="U35" s="49">
        <f>VLOOKUP($A35,'Occupancy Raw Data'!$B$8:$BE$45,'Occupancy Raw Data'!BC$3,FALSE)</f>
        <v>-2.6093182799171202</v>
      </c>
      <c r="V35" s="50">
        <f>VLOOKUP($A35,'Occupancy Raw Data'!$B$8:$BE$45,'Occupancy Raw Data'!BE$3,FALSE)</f>
        <v>-2.9448451532014399</v>
      </c>
      <c r="X35" s="51">
        <f>VLOOKUP($A35,'ADR Raw Data'!$B$6:$BE$43,'ADR Raw Data'!AG$1,FALSE)</f>
        <v>95.666771701074396</v>
      </c>
      <c r="Y35" s="52">
        <f>VLOOKUP($A35,'ADR Raw Data'!$B$6:$BE$43,'ADR Raw Data'!AH$1,FALSE)</f>
        <v>101.909445114595</v>
      </c>
      <c r="Z35" s="52">
        <f>VLOOKUP($A35,'ADR Raw Data'!$B$6:$BE$43,'ADR Raw Data'!AI$1,FALSE)</f>
        <v>106.78408505621999</v>
      </c>
      <c r="AA35" s="52">
        <f>VLOOKUP($A35,'ADR Raw Data'!$B$6:$BE$43,'ADR Raw Data'!AJ$1,FALSE)</f>
        <v>105.775202557661</v>
      </c>
      <c r="AB35" s="52">
        <f>VLOOKUP($A35,'ADR Raw Data'!$B$6:$BE$43,'ADR Raw Data'!AK$1,FALSE)</f>
        <v>100.581271874527</v>
      </c>
      <c r="AC35" s="53">
        <f>VLOOKUP($A35,'ADR Raw Data'!$B$6:$BE$43,'ADR Raw Data'!AL$1,FALSE)</f>
        <v>102.53716324826701</v>
      </c>
      <c r="AD35" s="52">
        <f>VLOOKUP($A35,'ADR Raw Data'!$B$6:$BE$43,'ADR Raw Data'!AN$1,FALSE)</f>
        <v>111.221451200358</v>
      </c>
      <c r="AE35" s="52">
        <f>VLOOKUP($A35,'ADR Raw Data'!$B$6:$BE$43,'ADR Raw Data'!AO$1,FALSE)</f>
        <v>113.620767815528</v>
      </c>
      <c r="AF35" s="53">
        <f>VLOOKUP($A35,'ADR Raw Data'!$B$6:$BE$43,'ADR Raw Data'!AP$1,FALSE)</f>
        <v>112.47690398767701</v>
      </c>
      <c r="AG35" s="54">
        <f>VLOOKUP($A35,'ADR Raw Data'!$B$6:$BE$43,'ADR Raw Data'!AR$1,FALSE)</f>
        <v>105.716095773722</v>
      </c>
      <c r="AI35" s="47">
        <f>VLOOKUP($A35,'ADR Raw Data'!$B$6:$BE$43,'ADR Raw Data'!AT$1,FALSE)</f>
        <v>4.4445231605463098</v>
      </c>
      <c r="AJ35" s="48">
        <f>VLOOKUP($A35,'ADR Raw Data'!$B$6:$BE$43,'ADR Raw Data'!AU$1,FALSE)</f>
        <v>7.7997727220626496</v>
      </c>
      <c r="AK35" s="48">
        <f>VLOOKUP($A35,'ADR Raw Data'!$B$6:$BE$43,'ADR Raw Data'!AV$1,FALSE)</f>
        <v>9.1025999864665899</v>
      </c>
      <c r="AL35" s="48">
        <f>VLOOKUP($A35,'ADR Raw Data'!$B$6:$BE$43,'ADR Raw Data'!AW$1,FALSE)</f>
        <v>8.0662419036035296</v>
      </c>
      <c r="AM35" s="48">
        <f>VLOOKUP($A35,'ADR Raw Data'!$B$6:$BE$43,'ADR Raw Data'!AX$1,FALSE)</f>
        <v>6.9792962477373104</v>
      </c>
      <c r="AN35" s="49">
        <f>VLOOKUP($A35,'ADR Raw Data'!$B$6:$BE$43,'ADR Raw Data'!AY$1,FALSE)</f>
        <v>7.5012261661749804</v>
      </c>
      <c r="AO35" s="48">
        <f>VLOOKUP($A35,'ADR Raw Data'!$B$6:$BE$43,'ADR Raw Data'!BA$1,FALSE)</f>
        <v>4.9190694317993202</v>
      </c>
      <c r="AP35" s="48">
        <f>VLOOKUP($A35,'ADR Raw Data'!$B$6:$BE$43,'ADR Raw Data'!BB$1,FALSE)</f>
        <v>3.0750472610142099</v>
      </c>
      <c r="AQ35" s="49">
        <f>VLOOKUP($A35,'ADR Raw Data'!$B$6:$BE$43,'ADR Raw Data'!BC$1,FALSE)</f>
        <v>3.9429509520057602</v>
      </c>
      <c r="AR35" s="50">
        <f>VLOOKUP($A35,'ADR Raw Data'!$B$6:$BE$43,'ADR Raw Data'!BE$1,FALSE)</f>
        <v>6.2785077732838399</v>
      </c>
      <c r="AT35" s="51">
        <f>VLOOKUP($A35,'RevPAR Raw Data'!$B$6:$BE$43,'RevPAR Raw Data'!AG$1,FALSE)</f>
        <v>46.356225568181799</v>
      </c>
      <c r="AU35" s="52">
        <f>VLOOKUP($A35,'RevPAR Raw Data'!$B$6:$BE$43,'RevPAR Raw Data'!AH$1,FALSE)</f>
        <v>54.070153124999997</v>
      </c>
      <c r="AV35" s="52">
        <f>VLOOKUP($A35,'RevPAR Raw Data'!$B$6:$BE$43,'RevPAR Raw Data'!AI$1,FALSE)</f>
        <v>65.634296590909003</v>
      </c>
      <c r="AW35" s="52">
        <f>VLOOKUP($A35,'RevPAR Raw Data'!$B$6:$BE$43,'RevPAR Raw Data'!AJ$1,FALSE)</f>
        <v>65.487724715908996</v>
      </c>
      <c r="AX35" s="52">
        <f>VLOOKUP($A35,'RevPAR Raw Data'!$B$6:$BE$43,'RevPAR Raw Data'!AK$1,FALSE)</f>
        <v>55.823040909090899</v>
      </c>
      <c r="AY35" s="53">
        <f>VLOOKUP($A35,'RevPAR Raw Data'!$B$6:$BE$43,'RevPAR Raw Data'!AL$1,FALSE)</f>
        <v>57.474288181818103</v>
      </c>
      <c r="AZ35" s="52">
        <f>VLOOKUP($A35,'RevPAR Raw Data'!$B$6:$BE$43,'RevPAR Raw Data'!AN$1,FALSE)</f>
        <v>72.063159374999998</v>
      </c>
      <c r="BA35" s="52">
        <f>VLOOKUP($A35,'RevPAR Raw Data'!$B$6:$BE$43,'RevPAR Raw Data'!AO$1,FALSE)</f>
        <v>78.595027556818096</v>
      </c>
      <c r="BB35" s="53">
        <f>VLOOKUP($A35,'RevPAR Raw Data'!$B$6:$BE$43,'RevPAR Raw Data'!AP$1,FALSE)</f>
        <v>75.329093465908997</v>
      </c>
      <c r="BC35" s="54">
        <f>VLOOKUP($A35,'RevPAR Raw Data'!$B$6:$BE$43,'RevPAR Raw Data'!AR$1,FALSE)</f>
        <v>62.575661120129801</v>
      </c>
      <c r="BE35" s="47">
        <f>VLOOKUP($A35,'RevPAR Raw Data'!$B$6:$BE$43,'RevPAR Raw Data'!AT$1,FALSE)</f>
        <v>-7.9685256181761597</v>
      </c>
      <c r="BF35" s="48">
        <f>VLOOKUP($A35,'RevPAR Raw Data'!$B$6:$BE$43,'RevPAR Raw Data'!AU$1,FALSE)</f>
        <v>1.5033741168288399</v>
      </c>
      <c r="BG35" s="48">
        <f>VLOOKUP($A35,'RevPAR Raw Data'!$B$6:$BE$43,'RevPAR Raw Data'!AV$1,FALSE)</f>
        <v>3.8510428009419102</v>
      </c>
      <c r="BH35" s="48">
        <f>VLOOKUP($A35,'RevPAR Raw Data'!$B$6:$BE$43,'RevPAR Raw Data'!AW$1,FALSE)</f>
        <v>3.2673431798132202</v>
      </c>
      <c r="BI35" s="48">
        <f>VLOOKUP($A35,'RevPAR Raw Data'!$B$6:$BE$43,'RevPAR Raw Data'!AX$1,FALSE)</f>
        <v>-1.0502982799056899</v>
      </c>
      <c r="BJ35" s="49">
        <f>VLOOKUP($A35,'RevPAR Raw Data'!$B$6:$BE$43,'RevPAR Raw Data'!AY$1,FALSE)</f>
        <v>0.244337845200292</v>
      </c>
      <c r="BK35" s="48">
        <f>VLOOKUP($A35,'RevPAR Raw Data'!$B$6:$BE$43,'RevPAR Raw Data'!BA$1,FALSE)</f>
        <v>9.8508611441867802E-2</v>
      </c>
      <c r="BL35" s="48">
        <f>VLOOKUP($A35,'RevPAR Raw Data'!$B$6:$BE$43,'RevPAR Raw Data'!BB$1,FALSE)</f>
        <v>-4.5935466236840403E-2</v>
      </c>
      <c r="BM35" s="49">
        <f>VLOOKUP($A35,'RevPAR Raw Data'!$B$6:$BE$43,'RevPAR Raw Data'!BC$1,FALSE)</f>
        <v>2.3103299693961001E-2</v>
      </c>
      <c r="BN35" s="50">
        <f>VLOOKUP($A35,'RevPAR Raw Data'!$B$6:$BE$43,'RevPAR Raw Data'!BE$1,FALSE)</f>
        <v>0.16813495290883501</v>
      </c>
    </row>
    <row r="36" spans="1:66" x14ac:dyDescent="0.45">
      <c r="A36" s="63" t="s">
        <v>44</v>
      </c>
      <c r="B36" s="47">
        <f>VLOOKUP($A36,'Occupancy Raw Data'!$B$8:$BE$45,'Occupancy Raw Data'!AG$3,FALSE)</f>
        <v>47.760165403170198</v>
      </c>
      <c r="C36" s="48">
        <f>VLOOKUP($A36,'Occupancy Raw Data'!$B$8:$BE$45,'Occupancy Raw Data'!AH$3,FALSE)</f>
        <v>56.745348035837303</v>
      </c>
      <c r="D36" s="48">
        <f>VLOOKUP($A36,'Occupancy Raw Data'!$B$8:$BE$45,'Occupancy Raw Data'!AI$3,FALSE)</f>
        <v>62.525844245347997</v>
      </c>
      <c r="E36" s="48">
        <f>VLOOKUP($A36,'Occupancy Raw Data'!$B$8:$BE$45,'Occupancy Raw Data'!AJ$3,FALSE)</f>
        <v>62.8101309441764</v>
      </c>
      <c r="F36" s="48">
        <f>VLOOKUP($A36,'Occupancy Raw Data'!$B$8:$BE$45,'Occupancy Raw Data'!AK$3,FALSE)</f>
        <v>61.664369400413499</v>
      </c>
      <c r="G36" s="49">
        <f>VLOOKUP($A36,'Occupancy Raw Data'!$B$8:$BE$45,'Occupancy Raw Data'!AL$3,FALSE)</f>
        <v>58.301171605789101</v>
      </c>
      <c r="H36" s="48">
        <f>VLOOKUP($A36,'Occupancy Raw Data'!$B$8:$BE$45,'Occupancy Raw Data'!AN$3,FALSE)</f>
        <v>69.297036526533404</v>
      </c>
      <c r="I36" s="48">
        <f>VLOOKUP($A36,'Occupancy Raw Data'!$B$8:$BE$45,'Occupancy Raw Data'!AO$3,FALSE)</f>
        <v>72.863542384562294</v>
      </c>
      <c r="J36" s="49">
        <f>VLOOKUP($A36,'Occupancy Raw Data'!$B$8:$BE$45,'Occupancy Raw Data'!AP$3,FALSE)</f>
        <v>71.080289455547799</v>
      </c>
      <c r="K36" s="50">
        <f>VLOOKUP($A36,'Occupancy Raw Data'!$B$8:$BE$45,'Occupancy Raw Data'!AR$3,FALSE)</f>
        <v>61.952348134291597</v>
      </c>
      <c r="M36" s="47">
        <f>VLOOKUP($A36,'Occupancy Raw Data'!$B$8:$BE$45,'Occupancy Raw Data'!AT$3,FALSE)</f>
        <v>-6.5579492871015903</v>
      </c>
      <c r="N36" s="48">
        <f>VLOOKUP($A36,'Occupancy Raw Data'!$B$8:$BE$45,'Occupancy Raw Data'!AU$3,FALSE)</f>
        <v>-1.92997061744438</v>
      </c>
      <c r="O36" s="48">
        <f>VLOOKUP($A36,'Occupancy Raw Data'!$B$8:$BE$45,'Occupancy Raw Data'!AV$3,FALSE)</f>
        <v>-1.2256852449901601</v>
      </c>
      <c r="P36" s="48">
        <f>VLOOKUP($A36,'Occupancy Raw Data'!$B$8:$BE$45,'Occupancy Raw Data'!AW$3,FALSE)</f>
        <v>-1.8856020801984099</v>
      </c>
      <c r="Q36" s="48">
        <f>VLOOKUP($A36,'Occupancy Raw Data'!$B$8:$BE$45,'Occupancy Raw Data'!AX$3,FALSE)</f>
        <v>2.5529297555263999</v>
      </c>
      <c r="R36" s="49">
        <f>VLOOKUP($A36,'Occupancy Raw Data'!$B$8:$BE$45,'Occupancy Raw Data'!AY$3,FALSE)</f>
        <v>-1.6586315795908499</v>
      </c>
      <c r="S36" s="48">
        <f>VLOOKUP($A36,'Occupancy Raw Data'!$B$8:$BE$45,'Occupancy Raw Data'!BA$3,FALSE)</f>
        <v>4.9817975326874402</v>
      </c>
      <c r="T36" s="48">
        <f>VLOOKUP($A36,'Occupancy Raw Data'!$B$8:$BE$45,'Occupancy Raw Data'!BB$3,FALSE)</f>
        <v>-9.8081555751211302E-3</v>
      </c>
      <c r="U36" s="49">
        <f>VLOOKUP($A36,'Occupancy Raw Data'!$B$8:$BE$45,'Occupancy Raw Data'!BC$3,FALSE)</f>
        <v>2.3626763109069602</v>
      </c>
      <c r="V36" s="50">
        <f>VLOOKUP($A36,'Occupancy Raw Data'!$B$8:$BE$45,'Occupancy Raw Data'!BE$3,FALSE)</f>
        <v>-0.37566752144806997</v>
      </c>
      <c r="X36" s="51">
        <f>VLOOKUP($A36,'ADR Raw Data'!$B$6:$BE$43,'ADR Raw Data'!AG$1,FALSE)</f>
        <v>87.167627200577201</v>
      </c>
      <c r="Y36" s="52">
        <f>VLOOKUP($A36,'ADR Raw Data'!$B$6:$BE$43,'ADR Raw Data'!AH$1,FALSE)</f>
        <v>90.041927523910701</v>
      </c>
      <c r="Z36" s="52">
        <f>VLOOKUP($A36,'ADR Raw Data'!$B$6:$BE$43,'ADR Raw Data'!AI$1,FALSE)</f>
        <v>93.107042339487407</v>
      </c>
      <c r="AA36" s="52">
        <f>VLOOKUP($A36,'ADR Raw Data'!$B$6:$BE$43,'ADR Raw Data'!AJ$1,FALSE)</f>
        <v>92.870735824989694</v>
      </c>
      <c r="AB36" s="52">
        <f>VLOOKUP($A36,'ADR Raw Data'!$B$6:$BE$43,'ADR Raw Data'!AK$1,FALSE)</f>
        <v>92.371941142777303</v>
      </c>
      <c r="AC36" s="53">
        <f>VLOOKUP($A36,'ADR Raw Data'!$B$6:$BE$43,'ADR Raw Data'!AL$1,FALSE)</f>
        <v>91.330850070926104</v>
      </c>
      <c r="AD36" s="52">
        <f>VLOOKUP($A36,'ADR Raw Data'!$B$6:$BE$43,'ADR Raw Data'!AN$1,FALSE)</f>
        <v>104.88472651665801</v>
      </c>
      <c r="AE36" s="52">
        <f>VLOOKUP($A36,'ADR Raw Data'!$B$6:$BE$43,'ADR Raw Data'!AO$1,FALSE)</f>
        <v>107.409863632064</v>
      </c>
      <c r="AF36" s="53">
        <f>VLOOKUP($A36,'ADR Raw Data'!$B$6:$BE$43,'ADR Raw Data'!AP$1,FALSE)</f>
        <v>106.178970227851</v>
      </c>
      <c r="AG36" s="54">
        <f>VLOOKUP($A36,'ADR Raw Data'!$B$6:$BE$43,'ADR Raw Data'!AR$1,FALSE)</f>
        <v>96.198225494636404</v>
      </c>
      <c r="AI36" s="47">
        <f>VLOOKUP($A36,'ADR Raw Data'!$B$6:$BE$43,'ADR Raw Data'!AT$1,FALSE)</f>
        <v>4.1107202917215098</v>
      </c>
      <c r="AJ36" s="48">
        <f>VLOOKUP($A36,'ADR Raw Data'!$B$6:$BE$43,'ADR Raw Data'!AU$1,FALSE)</f>
        <v>3.51309168017068</v>
      </c>
      <c r="AK36" s="48">
        <f>VLOOKUP($A36,'ADR Raw Data'!$B$6:$BE$43,'ADR Raw Data'!AV$1,FALSE)</f>
        <v>4.48327150870103</v>
      </c>
      <c r="AL36" s="48">
        <f>VLOOKUP($A36,'ADR Raw Data'!$B$6:$BE$43,'ADR Raw Data'!AW$1,FALSE)</f>
        <v>4.7731281441066704</v>
      </c>
      <c r="AM36" s="48">
        <f>VLOOKUP($A36,'ADR Raw Data'!$B$6:$BE$43,'ADR Raw Data'!AX$1,FALSE)</f>
        <v>6.6115372177136402</v>
      </c>
      <c r="AN36" s="49">
        <f>VLOOKUP($A36,'ADR Raw Data'!$B$6:$BE$43,'ADR Raw Data'!AY$1,FALSE)</f>
        <v>4.7786053034268798</v>
      </c>
      <c r="AO36" s="48">
        <f>VLOOKUP($A36,'ADR Raw Data'!$B$6:$BE$43,'ADR Raw Data'!BA$1,FALSE)</f>
        <v>9.6834540382421803</v>
      </c>
      <c r="AP36" s="48">
        <f>VLOOKUP($A36,'ADR Raw Data'!$B$6:$BE$43,'ADR Raw Data'!BB$1,FALSE)</f>
        <v>7.3671004705274603</v>
      </c>
      <c r="AQ36" s="49">
        <f>VLOOKUP($A36,'ADR Raw Data'!$B$6:$BE$43,'ADR Raw Data'!BC$1,FALSE)</f>
        <v>8.4106574122468896</v>
      </c>
      <c r="AR36" s="50">
        <f>VLOOKUP($A36,'ADR Raw Data'!$B$6:$BE$43,'ADR Raw Data'!BE$1,FALSE)</f>
        <v>6.1749423685145004</v>
      </c>
      <c r="AT36" s="51">
        <f>VLOOKUP($A36,'RevPAR Raw Data'!$B$6:$BE$43,'RevPAR Raw Data'!AG$1,FALSE)</f>
        <v>43.918300241212897</v>
      </c>
      <c r="AU36" s="52">
        <f>VLOOKUP($A36,'RevPAR Raw Data'!$B$6:$BE$43,'RevPAR Raw Data'!AH$1,FALSE)</f>
        <v>51.825866557546497</v>
      </c>
      <c r="AV36" s="52">
        <f>VLOOKUP($A36,'RevPAR Raw Data'!$B$6:$BE$43,'RevPAR Raw Data'!AI$1,FALSE)</f>
        <v>58.3239586405926</v>
      </c>
      <c r="AW36" s="52">
        <f>VLOOKUP($A36,'RevPAR Raw Data'!$B$6:$BE$43,'RevPAR Raw Data'!AJ$1,FALSE)</f>
        <v>57.649086026878003</v>
      </c>
      <c r="AX36" s="52">
        <f>VLOOKUP($A36,'RevPAR Raw Data'!$B$6:$BE$43,'RevPAR Raw Data'!AK$1,FALSE)</f>
        <v>55.989817910062001</v>
      </c>
      <c r="AY36" s="53">
        <f>VLOOKUP($A36,'RevPAR Raw Data'!$B$6:$BE$43,'RevPAR Raw Data'!AL$1,FALSE)</f>
        <v>53.541405875258398</v>
      </c>
      <c r="AZ36" s="52">
        <f>VLOOKUP($A36,'RevPAR Raw Data'!$B$6:$BE$43,'RevPAR Raw Data'!AN$1,FALSE)</f>
        <v>72.757875017229395</v>
      </c>
      <c r="BA36" s="52">
        <f>VLOOKUP($A36,'RevPAR Raw Data'!$B$6:$BE$43,'RevPAR Raw Data'!AO$1,FALSE)</f>
        <v>81.242240454858702</v>
      </c>
      <c r="BB36" s="53">
        <f>VLOOKUP($A36,'RevPAR Raw Data'!$B$6:$BE$43,'RevPAR Raw Data'!AP$1,FALSE)</f>
        <v>77.000057736044099</v>
      </c>
      <c r="BC36" s="54">
        <f>VLOOKUP($A36,'RevPAR Raw Data'!$B$6:$BE$43,'RevPAR Raw Data'!AR$1,FALSE)</f>
        <v>60.243877835482898</v>
      </c>
      <c r="BE36" s="47">
        <f>VLOOKUP($A36,'RevPAR Raw Data'!$B$6:$BE$43,'RevPAR Raw Data'!AT$1,FALSE)</f>
        <v>-4.8152996055740598</v>
      </c>
      <c r="BF36" s="48">
        <f>VLOOKUP($A36,'RevPAR Raw Data'!$B$6:$BE$43,'RevPAR Raw Data'!AU$1,FALSE)</f>
        <v>2.4850094002626402</v>
      </c>
      <c r="BG36" s="48">
        <f>VLOOKUP($A36,'RevPAR Raw Data'!$B$6:$BE$43,'RevPAR Raw Data'!AV$1,FALSE)</f>
        <v>1.4823937637000599</v>
      </c>
      <c r="BH36" s="48">
        <f>VLOOKUP($A36,'RevPAR Raw Data'!$B$6:$BE$43,'RevPAR Raw Data'!AW$1,FALSE)</f>
        <v>-1.42906207159437</v>
      </c>
      <c r="BI36" s="48">
        <f>VLOOKUP($A36,'RevPAR Raw Data'!$B$6:$BE$43,'RevPAR Raw Data'!AX$1,FALSE)</f>
        <v>6.3048367505600096</v>
      </c>
      <c r="BJ36" s="49">
        <f>VLOOKUP($A36,'RevPAR Raw Data'!$B$6:$BE$43,'RevPAR Raw Data'!AY$1,FALSE)</f>
        <v>0.89386698623824801</v>
      </c>
      <c r="BK36" s="48">
        <f>VLOOKUP($A36,'RevPAR Raw Data'!$B$6:$BE$43,'RevPAR Raw Data'!BA$1,FALSE)</f>
        <v>12.348983130621299</v>
      </c>
      <c r="BL36" s="48">
        <f>VLOOKUP($A36,'RevPAR Raw Data'!$B$6:$BE$43,'RevPAR Raw Data'!BB$1,FALSE)</f>
        <v>10.7557055243478</v>
      </c>
      <c r="BM36" s="49">
        <f>VLOOKUP($A36,'RevPAR Raw Data'!$B$6:$BE$43,'RevPAR Raw Data'!BC$1,FALSE)</f>
        <v>11.5027853042962</v>
      </c>
      <c r="BN36" s="50">
        <f>VLOOKUP($A36,'RevPAR Raw Data'!$B$6:$BE$43,'RevPAR Raw Data'!BE$1,FALSE)</f>
        <v>4.5256366645026898</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76</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77</v>
      </c>
      <c r="B39" s="47">
        <f>VLOOKUP($A39,'Occupancy Raw Data'!$B$8:$BE$45,'Occupancy Raw Data'!AG$3,FALSE)</f>
        <v>49.479849488362497</v>
      </c>
      <c r="C39" s="48">
        <f>VLOOKUP($A39,'Occupancy Raw Data'!$B$8:$BE$45,'Occupancy Raw Data'!AH$3,FALSE)</f>
        <v>55.599066964057599</v>
      </c>
      <c r="D39" s="48">
        <f>VLOOKUP($A39,'Occupancy Raw Data'!$B$8:$BE$45,'Occupancy Raw Data'!AI$3,FALSE)</f>
        <v>63.126351454888997</v>
      </c>
      <c r="E39" s="48">
        <f>VLOOKUP($A39,'Occupancy Raw Data'!$B$8:$BE$45,'Occupancy Raw Data'!AJ$3,FALSE)</f>
        <v>63.5281698534043</v>
      </c>
      <c r="F39" s="48">
        <f>VLOOKUP($A39,'Occupancy Raw Data'!$B$8:$BE$45,'Occupancy Raw Data'!AK$3,FALSE)</f>
        <v>60.6405257691587</v>
      </c>
      <c r="G39" s="49">
        <f>VLOOKUP($A39,'Occupancy Raw Data'!$B$8:$BE$45,'Occupancy Raw Data'!AL$3,FALSE)</f>
        <v>58.474792705974401</v>
      </c>
      <c r="H39" s="48">
        <f>VLOOKUP($A39,'Occupancy Raw Data'!$B$8:$BE$45,'Occupancy Raw Data'!AN$3,FALSE)</f>
        <v>67.166733361146299</v>
      </c>
      <c r="I39" s="48">
        <f>VLOOKUP($A39,'Occupancy Raw Data'!$B$8:$BE$45,'Occupancy Raw Data'!AO$3,FALSE)</f>
        <v>72.0828260295782</v>
      </c>
      <c r="J39" s="49">
        <f>VLOOKUP($A39,'Occupancy Raw Data'!$B$8:$BE$45,'Occupancy Raw Data'!AP$3,FALSE)</f>
        <v>69.624779695362307</v>
      </c>
      <c r="K39" s="50">
        <f>VLOOKUP($A39,'Occupancy Raw Data'!$B$8:$BE$45,'Occupancy Raw Data'!AR$3,FALSE)</f>
        <v>61.660212689362602</v>
      </c>
      <c r="M39" s="47">
        <f>VLOOKUP($A39,'Occupancy Raw Data'!$B$8:$BE$45,'Occupancy Raw Data'!AT$3,FALSE)</f>
        <v>-2.3408643509787801</v>
      </c>
      <c r="N39" s="48">
        <f>VLOOKUP($A39,'Occupancy Raw Data'!$B$8:$BE$45,'Occupancy Raw Data'!AU$3,FALSE)</f>
        <v>-0.68976389223853696</v>
      </c>
      <c r="O39" s="48">
        <f>VLOOKUP($A39,'Occupancy Raw Data'!$B$8:$BE$45,'Occupancy Raw Data'!AV$3,FALSE)</f>
        <v>-0.106215630605949</v>
      </c>
      <c r="P39" s="48">
        <f>VLOOKUP($A39,'Occupancy Raw Data'!$B$8:$BE$45,'Occupancy Raw Data'!AW$3,FALSE)</f>
        <v>-0.35946316582362398</v>
      </c>
      <c r="Q39" s="48">
        <f>VLOOKUP($A39,'Occupancy Raw Data'!$B$8:$BE$45,'Occupancy Raw Data'!AX$3,FALSE)</f>
        <v>-0.83235801589917602</v>
      </c>
      <c r="R39" s="49">
        <f>VLOOKUP($A39,'Occupancy Raw Data'!$B$8:$BE$45,'Occupancy Raw Data'!AY$3,FALSE)</f>
        <v>-0.80660287529809904</v>
      </c>
      <c r="S39" s="48">
        <f>VLOOKUP($A39,'Occupancy Raw Data'!$B$8:$BE$45,'Occupancy Raw Data'!BA$3,FALSE)</f>
        <v>-1.0533947605884599</v>
      </c>
      <c r="T39" s="48">
        <f>VLOOKUP($A39,'Occupancy Raw Data'!$B$8:$BE$45,'Occupancy Raw Data'!BB$3,FALSE)</f>
        <v>-1.95667986624412</v>
      </c>
      <c r="U39" s="49">
        <f>VLOOKUP($A39,'Occupancy Raw Data'!$B$8:$BE$45,'Occupancy Raw Data'!BC$3,FALSE)</f>
        <v>-1.5230502500894401</v>
      </c>
      <c r="V39" s="50">
        <f>VLOOKUP($A39,'Occupancy Raw Data'!$B$8:$BE$45,'Occupancy Raw Data'!BE$3,FALSE)</f>
        <v>-1.03937665680145</v>
      </c>
      <c r="X39" s="51">
        <f>VLOOKUP($A39,'ADR Raw Data'!$B$6:$BE$43,'ADR Raw Data'!AG$1,FALSE)</f>
        <v>107.600308833144</v>
      </c>
      <c r="Y39" s="52">
        <f>VLOOKUP($A39,'ADR Raw Data'!$B$6:$BE$43,'ADR Raw Data'!AH$1,FALSE)</f>
        <v>108.179060940131</v>
      </c>
      <c r="Z39" s="52">
        <f>VLOOKUP($A39,'ADR Raw Data'!$B$6:$BE$43,'ADR Raw Data'!AI$1,FALSE)</f>
        <v>112.78480270255599</v>
      </c>
      <c r="AA39" s="52">
        <f>VLOOKUP($A39,'ADR Raw Data'!$B$6:$BE$43,'ADR Raw Data'!AJ$1,FALSE)</f>
        <v>112.80974324614</v>
      </c>
      <c r="AB39" s="52">
        <f>VLOOKUP($A39,'ADR Raw Data'!$B$6:$BE$43,'ADR Raw Data'!AK$1,FALSE)</f>
        <v>112.110466363432</v>
      </c>
      <c r="AC39" s="53">
        <f>VLOOKUP($A39,'ADR Raw Data'!$B$6:$BE$43,'ADR Raw Data'!AL$1,FALSE)</f>
        <v>110.897115449569</v>
      </c>
      <c r="AD39" s="52">
        <f>VLOOKUP($A39,'ADR Raw Data'!$B$6:$BE$43,'ADR Raw Data'!AN$1,FALSE)</f>
        <v>134.133082471351</v>
      </c>
      <c r="AE39" s="52">
        <f>VLOOKUP($A39,'ADR Raw Data'!$B$6:$BE$43,'ADR Raw Data'!AO$1,FALSE)</f>
        <v>138.33160426165199</v>
      </c>
      <c r="AF39" s="53">
        <f>VLOOKUP($A39,'ADR Raw Data'!$B$6:$BE$43,'ADR Raw Data'!AP$1,FALSE)</f>
        <v>136.30645606848</v>
      </c>
      <c r="AG39" s="54">
        <f>VLOOKUP($A39,'ADR Raw Data'!$B$6:$BE$43,'ADR Raw Data'!AR$1,FALSE)</f>
        <v>119.093919446142</v>
      </c>
      <c r="AI39" s="47">
        <f>VLOOKUP($A39,'ADR Raw Data'!$B$6:$BE$43,'ADR Raw Data'!AT$1,FALSE)</f>
        <v>3.9408483035579298</v>
      </c>
      <c r="AJ39" s="48">
        <f>VLOOKUP($A39,'ADR Raw Data'!$B$6:$BE$43,'ADR Raw Data'!AU$1,FALSE)</f>
        <v>4.8246049322979196</v>
      </c>
      <c r="AK39" s="48">
        <f>VLOOKUP($A39,'ADR Raw Data'!$B$6:$BE$43,'ADR Raw Data'!AV$1,FALSE)</f>
        <v>5.4196747184519101</v>
      </c>
      <c r="AL39" s="48">
        <f>VLOOKUP($A39,'ADR Raw Data'!$B$6:$BE$43,'ADR Raw Data'!AW$1,FALSE)</f>
        <v>5.9873968746293098</v>
      </c>
      <c r="AM39" s="48">
        <f>VLOOKUP($A39,'ADR Raw Data'!$B$6:$BE$43,'ADR Raw Data'!AX$1,FALSE)</f>
        <v>4.5929692089164202</v>
      </c>
      <c r="AN39" s="49">
        <f>VLOOKUP($A39,'ADR Raw Data'!$B$6:$BE$43,'ADR Raw Data'!AY$1,FALSE)</f>
        <v>5.0218228977519797</v>
      </c>
      <c r="AO39" s="48">
        <f>VLOOKUP($A39,'ADR Raw Data'!$B$6:$BE$43,'ADR Raw Data'!BA$1,FALSE)</f>
        <v>1.9127660449799799</v>
      </c>
      <c r="AP39" s="48">
        <f>VLOOKUP($A39,'ADR Raw Data'!$B$6:$BE$43,'ADR Raw Data'!BB$1,FALSE)</f>
        <v>0.16719559401447001</v>
      </c>
      <c r="AQ39" s="49">
        <f>VLOOKUP($A39,'ADR Raw Data'!$B$6:$BE$43,'ADR Raw Data'!BC$1,FALSE)</f>
        <v>0.97711836502226002</v>
      </c>
      <c r="AR39" s="50">
        <f>VLOOKUP($A39,'ADR Raw Data'!$B$6:$BE$43,'ADR Raw Data'!BE$1,FALSE)</f>
        <v>3.4485815657148202</v>
      </c>
      <c r="AT39" s="51">
        <f>VLOOKUP($A39,'RevPAR Raw Data'!$B$6:$BE$43,'RevPAR Raw Data'!AG$1,FALSE)</f>
        <v>54.808663954171301</v>
      </c>
      <c r="AU39" s="52">
        <f>VLOOKUP($A39,'RevPAR Raw Data'!$B$6:$BE$43,'RevPAR Raw Data'!AH$1,FALSE)</f>
        <v>60.116162868889397</v>
      </c>
      <c r="AV39" s="52">
        <f>VLOOKUP($A39,'RevPAR Raw Data'!$B$6:$BE$43,'RevPAR Raw Data'!AI$1,FALSE)</f>
        <v>71.735329968250099</v>
      </c>
      <c r="AW39" s="52">
        <f>VLOOKUP($A39,'RevPAR Raw Data'!$B$6:$BE$43,'RevPAR Raw Data'!AJ$1,FALSE)</f>
        <v>74.512819775112504</v>
      </c>
      <c r="AX39" s="52">
        <f>VLOOKUP($A39,'RevPAR Raw Data'!$B$6:$BE$43,'RevPAR Raw Data'!AK$1,FALSE)</f>
        <v>72.701698317174603</v>
      </c>
      <c r="AY39" s="53">
        <f>VLOOKUP($A39,'RevPAR Raw Data'!$B$6:$BE$43,'RevPAR Raw Data'!AL$1,FALSE)</f>
        <v>66.774934976719607</v>
      </c>
      <c r="AZ39" s="52">
        <f>VLOOKUP($A39,'RevPAR Raw Data'!$B$6:$BE$43,'RevPAR Raw Data'!AN$1,FALSE)</f>
        <v>92.798600275824398</v>
      </c>
      <c r="BA39" s="52">
        <f>VLOOKUP($A39,'RevPAR Raw Data'!$B$6:$BE$43,'RevPAR Raw Data'!AO$1,FALSE)</f>
        <v>99.479920657892407</v>
      </c>
      <c r="BB39" s="53">
        <f>VLOOKUP($A39,'RevPAR Raw Data'!$B$6:$BE$43,'RevPAR Raw Data'!AP$1,FALSE)</f>
        <v>96.139260466858403</v>
      </c>
      <c r="BC39" s="54">
        <f>VLOOKUP($A39,'RevPAR Raw Data'!$B$6:$BE$43,'RevPAR Raw Data'!AR$1,FALSE)</f>
        <v>75.163977079956197</v>
      </c>
      <c r="BE39" s="47">
        <f>VLOOKUP($A39,'RevPAR Raw Data'!$B$6:$BE$43,'RevPAR Raw Data'!AT$1,FALSE)</f>
        <v>-3.5153800237347501</v>
      </c>
      <c r="BF39" s="48">
        <f>VLOOKUP($A39,'RevPAR Raw Data'!$B$6:$BE$43,'RevPAR Raw Data'!AU$1,FALSE)</f>
        <v>1.6719031352984599</v>
      </c>
      <c r="BG39" s="48">
        <f>VLOOKUP($A39,'RevPAR Raw Data'!$B$6:$BE$43,'RevPAR Raw Data'!AV$1,FALSE)</f>
        <v>2.34764929528896</v>
      </c>
      <c r="BH39" s="48">
        <f>VLOOKUP($A39,'RevPAR Raw Data'!$B$6:$BE$43,'RevPAR Raw Data'!AW$1,FALSE)</f>
        <v>3.9357950722552202</v>
      </c>
      <c r="BI39" s="48">
        <f>VLOOKUP($A39,'RevPAR Raw Data'!$B$6:$BE$43,'RevPAR Raw Data'!AX$1,FALSE)</f>
        <v>4.5329816628216202</v>
      </c>
      <c r="BJ39" s="49">
        <f>VLOOKUP($A39,'RevPAR Raw Data'!$B$6:$BE$43,'RevPAR Raw Data'!AY$1,FALSE)</f>
        <v>2.0201935431361902</v>
      </c>
      <c r="BK39" s="48">
        <f>VLOOKUP($A39,'RevPAR Raw Data'!$B$6:$BE$43,'RevPAR Raw Data'!BA$1,FALSE)</f>
        <v>3.3072848353036601</v>
      </c>
      <c r="BL39" s="48">
        <f>VLOOKUP($A39,'RevPAR Raw Data'!$B$6:$BE$43,'RevPAR Raw Data'!BB$1,FALSE)</f>
        <v>1.59581172834581</v>
      </c>
      <c r="BM39" s="49">
        <f>VLOOKUP($A39,'RevPAR Raw Data'!$B$6:$BE$43,'RevPAR Raw Data'!BC$1,FALSE)</f>
        <v>2.4146761094699198</v>
      </c>
      <c r="BN39" s="50">
        <f>VLOOKUP($A39,'RevPAR Raw Data'!$B$6:$BE$43,'RevPAR Raw Data'!BE$1,FALSE)</f>
        <v>2.16289330371227</v>
      </c>
    </row>
    <row r="40" spans="1:66" x14ac:dyDescent="0.45">
      <c r="A40" s="63" t="s">
        <v>78</v>
      </c>
      <c r="B40" s="47">
        <f>VLOOKUP($A40,'Occupancy Raw Data'!$B$8:$BE$45,'Occupancy Raw Data'!AG$3,FALSE)</f>
        <v>55.106778087279402</v>
      </c>
      <c r="C40" s="48">
        <f>VLOOKUP($A40,'Occupancy Raw Data'!$B$8:$BE$45,'Occupancy Raw Data'!AH$3,FALSE)</f>
        <v>59.029712163416796</v>
      </c>
      <c r="D40" s="48">
        <f>VLOOKUP($A40,'Occupancy Raw Data'!$B$8:$BE$45,'Occupancy Raw Data'!AI$3,FALSE)</f>
        <v>66.713091922005503</v>
      </c>
      <c r="E40" s="48">
        <f>VLOOKUP($A40,'Occupancy Raw Data'!$B$8:$BE$45,'Occupancy Raw Data'!AJ$3,FALSE)</f>
        <v>67.432683379758501</v>
      </c>
      <c r="F40" s="48">
        <f>VLOOKUP($A40,'Occupancy Raw Data'!$B$8:$BE$45,'Occupancy Raw Data'!AK$3,FALSE)</f>
        <v>63.881151346332402</v>
      </c>
      <c r="G40" s="49">
        <f>VLOOKUP($A40,'Occupancy Raw Data'!$B$8:$BE$45,'Occupancy Raw Data'!AL$3,FALSE)</f>
        <v>62.432683379758501</v>
      </c>
      <c r="H40" s="48">
        <f>VLOOKUP($A40,'Occupancy Raw Data'!$B$8:$BE$45,'Occupancy Raw Data'!AN$3,FALSE)</f>
        <v>72.609099350046407</v>
      </c>
      <c r="I40" s="48">
        <f>VLOOKUP($A40,'Occupancy Raw Data'!$B$8:$BE$45,'Occupancy Raw Data'!AO$3,FALSE)</f>
        <v>79.294336118848605</v>
      </c>
      <c r="J40" s="49">
        <f>VLOOKUP($A40,'Occupancy Raw Data'!$B$8:$BE$45,'Occupancy Raw Data'!AP$3,FALSE)</f>
        <v>75.951717734447499</v>
      </c>
      <c r="K40" s="50">
        <f>VLOOKUP($A40,'Occupancy Raw Data'!$B$8:$BE$45,'Occupancy Raw Data'!AR$3,FALSE)</f>
        <v>66.295264623955404</v>
      </c>
      <c r="M40" s="47">
        <f>VLOOKUP($A40,'Occupancy Raw Data'!$B$8:$BE$45,'Occupancy Raw Data'!AT$3,FALSE)</f>
        <v>2.77056277056277</v>
      </c>
      <c r="N40" s="48">
        <f>VLOOKUP($A40,'Occupancy Raw Data'!$B$8:$BE$45,'Occupancy Raw Data'!AU$3,FALSE)</f>
        <v>-2.93893129770992</v>
      </c>
      <c r="O40" s="48">
        <f>VLOOKUP($A40,'Occupancy Raw Data'!$B$8:$BE$45,'Occupancy Raw Data'!AV$3,FALSE)</f>
        <v>-3.2974427994616402</v>
      </c>
      <c r="P40" s="48">
        <f>VLOOKUP($A40,'Occupancy Raw Data'!$B$8:$BE$45,'Occupancy Raw Data'!AW$3,FALSE)</f>
        <v>-3.0373831775700899</v>
      </c>
      <c r="Q40" s="48">
        <f>VLOOKUP($A40,'Occupancy Raw Data'!$B$8:$BE$45,'Occupancy Raw Data'!AX$3,FALSE)</f>
        <v>-7.2621641249092206E-2</v>
      </c>
      <c r="R40" s="49">
        <f>VLOOKUP($A40,'Occupancy Raw Data'!$B$8:$BE$45,'Occupancy Raw Data'!AY$3,FALSE)</f>
        <v>-1.49428655142103</v>
      </c>
      <c r="S40" s="48">
        <f>VLOOKUP($A40,'Occupancy Raw Data'!$B$8:$BE$45,'Occupancy Raw Data'!BA$3,FALSE)</f>
        <v>4.1972018654230503</v>
      </c>
      <c r="T40" s="48">
        <f>VLOOKUP($A40,'Occupancy Raw Data'!$B$8:$BE$45,'Occupancy Raw Data'!BB$3,FALSE)</f>
        <v>1.1548711874444699</v>
      </c>
      <c r="U40" s="49">
        <f>VLOOKUP($A40,'Occupancy Raw Data'!$B$8:$BE$45,'Occupancy Raw Data'!BC$3,FALSE)</f>
        <v>2.5866123216805099</v>
      </c>
      <c r="V40" s="50">
        <f>VLOOKUP($A40,'Occupancy Raw Data'!$B$8:$BE$45,'Occupancy Raw Data'!BE$3,FALSE)</f>
        <v>-0.19469821776246801</v>
      </c>
      <c r="X40" s="51">
        <f>VLOOKUP($A40,'ADR Raw Data'!$B$6:$BE$43,'ADR Raw Data'!AG$1,FALSE)</f>
        <v>125.458744734625</v>
      </c>
      <c r="Y40" s="52">
        <f>VLOOKUP($A40,'ADR Raw Data'!$B$6:$BE$43,'ADR Raw Data'!AH$1,FALSE)</f>
        <v>116.69365316555201</v>
      </c>
      <c r="Z40" s="52">
        <f>VLOOKUP($A40,'ADR Raw Data'!$B$6:$BE$43,'ADR Raw Data'!AI$1,FALSE)</f>
        <v>111.01988517745301</v>
      </c>
      <c r="AA40" s="52">
        <f>VLOOKUP($A40,'ADR Raw Data'!$B$6:$BE$43,'ADR Raw Data'!AJ$1,FALSE)</f>
        <v>110.76049569707401</v>
      </c>
      <c r="AB40" s="52">
        <f>VLOOKUP($A40,'ADR Raw Data'!$B$6:$BE$43,'ADR Raw Data'!AK$1,FALSE)</f>
        <v>117.73165697674401</v>
      </c>
      <c r="AC40" s="53">
        <f>VLOOKUP($A40,'ADR Raw Data'!$B$6:$BE$43,'ADR Raw Data'!AL$1,FALSE)</f>
        <v>115.959170880428</v>
      </c>
      <c r="AD40" s="52">
        <f>VLOOKUP($A40,'ADR Raw Data'!$B$6:$BE$43,'ADR Raw Data'!AN$1,FALSE)</f>
        <v>149.98888107416801</v>
      </c>
      <c r="AE40" s="52">
        <f>VLOOKUP($A40,'ADR Raw Data'!$B$6:$BE$43,'ADR Raw Data'!AO$1,FALSE)</f>
        <v>154.30713992974199</v>
      </c>
      <c r="AF40" s="53">
        <f>VLOOKUP($A40,'ADR Raw Data'!$B$6:$BE$43,'ADR Raw Data'!AP$1,FALSE)</f>
        <v>152.243033312958</v>
      </c>
      <c r="AG40" s="54">
        <f>VLOOKUP($A40,'ADR Raw Data'!$B$6:$BE$43,'ADR Raw Data'!AR$1,FALSE)</f>
        <v>127.83600140055999</v>
      </c>
      <c r="AI40" s="47">
        <f>VLOOKUP($A40,'ADR Raw Data'!$B$6:$BE$43,'ADR Raw Data'!AT$1,FALSE)</f>
        <v>1.2524595041220099</v>
      </c>
      <c r="AJ40" s="48">
        <f>VLOOKUP($A40,'ADR Raw Data'!$B$6:$BE$43,'ADR Raw Data'!AU$1,FALSE)</f>
        <v>0.85174550286461803</v>
      </c>
      <c r="AK40" s="48">
        <f>VLOOKUP($A40,'ADR Raw Data'!$B$6:$BE$43,'ADR Raw Data'!AV$1,FALSE)</f>
        <v>-2.1253518826189199</v>
      </c>
      <c r="AL40" s="48">
        <f>VLOOKUP($A40,'ADR Raw Data'!$B$6:$BE$43,'ADR Raw Data'!AW$1,FALSE)</f>
        <v>0.969325618695981</v>
      </c>
      <c r="AM40" s="48">
        <f>VLOOKUP($A40,'ADR Raw Data'!$B$6:$BE$43,'ADR Raw Data'!AX$1,FALSE)</f>
        <v>4.6768903762694798</v>
      </c>
      <c r="AN40" s="49">
        <f>VLOOKUP($A40,'ADR Raw Data'!$B$6:$BE$43,'ADR Raw Data'!AY$1,FALSE)</f>
        <v>1.1616930939257499</v>
      </c>
      <c r="AO40" s="48">
        <f>VLOOKUP($A40,'ADR Raw Data'!$B$6:$BE$43,'ADR Raw Data'!BA$1,FALSE)</f>
        <v>1.0157515455242601</v>
      </c>
      <c r="AP40" s="48">
        <f>VLOOKUP($A40,'ADR Raw Data'!$B$6:$BE$43,'ADR Raw Data'!BB$1,FALSE)</f>
        <v>-1.55591790622493</v>
      </c>
      <c r="AQ40" s="49">
        <f>VLOOKUP($A40,'ADR Raw Data'!$B$6:$BE$43,'ADR Raw Data'!BC$1,FALSE)</f>
        <v>-0.40118963093704402</v>
      </c>
      <c r="AR40" s="50">
        <f>VLOOKUP($A40,'ADR Raw Data'!$B$6:$BE$43,'ADR Raw Data'!BE$1,FALSE)</f>
        <v>0.81565808563368403</v>
      </c>
      <c r="AT40" s="51">
        <f>VLOOKUP($A40,'RevPAR Raw Data'!$B$6:$BE$43,'RevPAR Raw Data'!AG$1,FALSE)</f>
        <v>71.294408077994404</v>
      </c>
      <c r="AU40" s="52">
        <f>VLOOKUP($A40,'RevPAR Raw Data'!$B$6:$BE$43,'RevPAR Raw Data'!AH$1,FALSE)</f>
        <v>72.7370148560817</v>
      </c>
      <c r="AV40" s="52">
        <f>VLOOKUP($A40,'RevPAR Raw Data'!$B$6:$BE$43,'RevPAR Raw Data'!AI$1,FALSE)</f>
        <v>78.648577065923803</v>
      </c>
      <c r="AW40" s="52">
        <f>VLOOKUP($A40,'RevPAR Raw Data'!$B$6:$BE$43,'RevPAR Raw Data'!AJ$1,FALSE)</f>
        <v>79.581662024141096</v>
      </c>
      <c r="AX40" s="52">
        <f>VLOOKUP($A40,'RevPAR Raw Data'!$B$6:$BE$43,'RevPAR Raw Data'!AK$1,FALSE)</f>
        <v>79.586980037140194</v>
      </c>
      <c r="AY40" s="53">
        <f>VLOOKUP($A40,'RevPAR Raw Data'!$B$6:$BE$43,'RevPAR Raw Data'!AL$1,FALSE)</f>
        <v>76.369728412256194</v>
      </c>
      <c r="AZ40" s="52">
        <f>VLOOKUP($A40,'RevPAR Raw Data'!$B$6:$BE$43,'RevPAR Raw Data'!AN$1,FALSE)</f>
        <v>113.713955431754</v>
      </c>
      <c r="BA40" s="52">
        <f>VLOOKUP($A40,'RevPAR Raw Data'!$B$6:$BE$43,'RevPAR Raw Data'!AO$1,FALSE)</f>
        <v>126.606002785515</v>
      </c>
      <c r="BB40" s="53">
        <f>VLOOKUP($A40,'RevPAR Raw Data'!$B$6:$BE$43,'RevPAR Raw Data'!AP$1,FALSE)</f>
        <v>120.159979108635</v>
      </c>
      <c r="BC40" s="54">
        <f>VLOOKUP($A40,'RevPAR Raw Data'!$B$6:$BE$43,'RevPAR Raw Data'!AR$1,FALSE)</f>
        <v>88.881228611221601</v>
      </c>
      <c r="BE40" s="47">
        <f>VLOOKUP($A40,'RevPAR Raw Data'!$B$6:$BE$43,'RevPAR Raw Data'!AT$1,FALSE)</f>
        <v>-0.81549668462271896</v>
      </c>
      <c r="BF40" s="48">
        <f>VLOOKUP($A40,'RevPAR Raw Data'!$B$6:$BE$43,'RevPAR Raw Data'!AU$1,FALSE)</f>
        <v>-0.32722523289426397</v>
      </c>
      <c r="BG40" s="48">
        <f>VLOOKUP($A40,'RevPAR Raw Data'!$B$6:$BE$43,'RevPAR Raw Data'!AV$1,FALSE)</f>
        <v>-3.4766742228890699</v>
      </c>
      <c r="BH40" s="48">
        <f>VLOOKUP($A40,'RevPAR Raw Data'!$B$6:$BE$43,'RevPAR Raw Data'!AW$1,FALSE)</f>
        <v>-2.36203707748825</v>
      </c>
      <c r="BI40" s="48">
        <f>VLOOKUP($A40,'RevPAR Raw Data'!$B$6:$BE$43,'RevPAR Raw Data'!AX$1,FALSE)</f>
        <v>9.2226669535855503</v>
      </c>
      <c r="BJ40" s="49">
        <f>VLOOKUP($A40,'RevPAR Raw Data'!$B$6:$BE$43,'RevPAR Raw Data'!AY$1,FALSE)</f>
        <v>0.29870651257448499</v>
      </c>
      <c r="BK40" s="48">
        <f>VLOOKUP($A40,'RevPAR Raw Data'!$B$6:$BE$43,'RevPAR Raw Data'!BA$1,FALSE)</f>
        <v>4.6844211016372599</v>
      </c>
      <c r="BL40" s="48">
        <f>VLOOKUP($A40,'RevPAR Raw Data'!$B$6:$BE$43,'RevPAR Raw Data'!BB$1,FALSE)</f>
        <v>0.88158686227086303</v>
      </c>
      <c r="BM40" s="49">
        <f>VLOOKUP($A40,'RevPAR Raw Data'!$B$6:$BE$43,'RevPAR Raw Data'!BC$1,FALSE)</f>
        <v>2.6459628520179299</v>
      </c>
      <c r="BN40" s="50">
        <f>VLOOKUP($A40,'RevPAR Raw Data'!$B$6:$BE$43,'RevPAR Raw Data'!BE$1,FALSE)</f>
        <v>1.19252395734603</v>
      </c>
    </row>
    <row r="41" spans="1:66" x14ac:dyDescent="0.45">
      <c r="A41" s="63" t="s">
        <v>79</v>
      </c>
      <c r="B41" s="47">
        <f>VLOOKUP($A41,'Occupancy Raw Data'!$B$8:$BE$45,'Occupancy Raw Data'!AG$3,FALSE)</f>
        <v>52.148302148302101</v>
      </c>
      <c r="C41" s="48">
        <f>VLOOKUP($A41,'Occupancy Raw Data'!$B$8:$BE$45,'Occupancy Raw Data'!AH$3,FALSE)</f>
        <v>53.482328482328398</v>
      </c>
      <c r="D41" s="48">
        <f>VLOOKUP($A41,'Occupancy Raw Data'!$B$8:$BE$45,'Occupancy Raw Data'!AI$3,FALSE)</f>
        <v>58.385308385308299</v>
      </c>
      <c r="E41" s="48">
        <f>VLOOKUP($A41,'Occupancy Raw Data'!$B$8:$BE$45,'Occupancy Raw Data'!AJ$3,FALSE)</f>
        <v>60.533610533610499</v>
      </c>
      <c r="F41" s="48">
        <f>VLOOKUP($A41,'Occupancy Raw Data'!$B$8:$BE$45,'Occupancy Raw Data'!AK$3,FALSE)</f>
        <v>60.481635481635401</v>
      </c>
      <c r="G41" s="49">
        <f>VLOOKUP($A41,'Occupancy Raw Data'!$B$8:$BE$45,'Occupancy Raw Data'!AL$3,FALSE)</f>
        <v>57.006237006237001</v>
      </c>
      <c r="H41" s="48">
        <f>VLOOKUP($A41,'Occupancy Raw Data'!$B$8:$BE$45,'Occupancy Raw Data'!AN$3,FALSE)</f>
        <v>71.292446292446201</v>
      </c>
      <c r="I41" s="48">
        <f>VLOOKUP($A41,'Occupancy Raw Data'!$B$8:$BE$45,'Occupancy Raw Data'!AO$3,FALSE)</f>
        <v>75.866250866250795</v>
      </c>
      <c r="J41" s="49">
        <f>VLOOKUP($A41,'Occupancy Raw Data'!$B$8:$BE$45,'Occupancy Raw Data'!AP$3,FALSE)</f>
        <v>73.579348579348505</v>
      </c>
      <c r="K41" s="50">
        <f>VLOOKUP($A41,'Occupancy Raw Data'!$B$8:$BE$45,'Occupancy Raw Data'!AR$3,FALSE)</f>
        <v>61.741411741411703</v>
      </c>
      <c r="M41" s="47">
        <f>VLOOKUP($A41,'Occupancy Raw Data'!$B$8:$BE$45,'Occupancy Raw Data'!AT$3,FALSE)</f>
        <v>-5.2267002518891603</v>
      </c>
      <c r="N41" s="48">
        <f>VLOOKUP($A41,'Occupancy Raw Data'!$B$8:$BE$45,'Occupancy Raw Data'!AU$3,FALSE)</f>
        <v>-0.48355899419729198</v>
      </c>
      <c r="O41" s="48">
        <f>VLOOKUP($A41,'Occupancy Raw Data'!$B$8:$BE$45,'Occupancy Raw Data'!AV$3,FALSE)</f>
        <v>-2.1202439732791101</v>
      </c>
      <c r="P41" s="48">
        <f>VLOOKUP($A41,'Occupancy Raw Data'!$B$8:$BE$45,'Occupancy Raw Data'!AW$3,FALSE)</f>
        <v>0.34462952326249202</v>
      </c>
      <c r="Q41" s="48">
        <f>VLOOKUP($A41,'Occupancy Raw Data'!$B$8:$BE$45,'Occupancy Raw Data'!AX$3,FALSE)</f>
        <v>-2.2949902043100998</v>
      </c>
      <c r="R41" s="49">
        <f>VLOOKUP($A41,'Occupancy Raw Data'!$B$8:$BE$45,'Occupancy Raw Data'!AY$3,FALSE)</f>
        <v>-1.931330472103</v>
      </c>
      <c r="S41" s="48">
        <f>VLOOKUP($A41,'Occupancy Raw Data'!$B$8:$BE$45,'Occupancy Raw Data'!BA$3,FALSE)</f>
        <v>-6.4134637252672198</v>
      </c>
      <c r="T41" s="48">
        <f>VLOOKUP($A41,'Occupancy Raw Data'!$B$8:$BE$45,'Occupancy Raw Data'!BB$3,FALSE)</f>
        <v>-5.78743545611015</v>
      </c>
      <c r="U41" s="49">
        <f>VLOOKUP($A41,'Occupancy Raw Data'!$B$8:$BE$45,'Occupancy Raw Data'!BC$3,FALSE)</f>
        <v>-6.0917634051962404</v>
      </c>
      <c r="V41" s="50">
        <f>VLOOKUP($A41,'Occupancy Raw Data'!$B$8:$BE$45,'Occupancy Raw Data'!BE$3,FALSE)</f>
        <v>-3.3887146121374001</v>
      </c>
      <c r="X41" s="51">
        <f>VLOOKUP($A41,'ADR Raw Data'!$B$6:$BE$43,'ADR Raw Data'!AG$1,FALSE)</f>
        <v>147.10680730896999</v>
      </c>
      <c r="Y41" s="52">
        <f>VLOOKUP($A41,'ADR Raw Data'!$B$6:$BE$43,'ADR Raw Data'!AH$1,FALSE)</f>
        <v>130.657424684159</v>
      </c>
      <c r="Z41" s="52">
        <f>VLOOKUP($A41,'ADR Raw Data'!$B$6:$BE$43,'ADR Raw Data'!AI$1,FALSE)</f>
        <v>128.100080118694</v>
      </c>
      <c r="AA41" s="52">
        <f>VLOOKUP($A41,'ADR Raw Data'!$B$6:$BE$43,'ADR Raw Data'!AJ$1,FALSE)</f>
        <v>127.10445621064601</v>
      </c>
      <c r="AB41" s="52">
        <f>VLOOKUP($A41,'ADR Raw Data'!$B$6:$BE$43,'ADR Raw Data'!AK$1,FALSE)</f>
        <v>127.867516470925</v>
      </c>
      <c r="AC41" s="53">
        <f>VLOOKUP($A41,'ADR Raw Data'!$B$6:$BE$43,'ADR Raw Data'!AL$1,FALSE)</f>
        <v>131.79654145392601</v>
      </c>
      <c r="AD41" s="52">
        <f>VLOOKUP($A41,'ADR Raw Data'!$B$6:$BE$43,'ADR Raw Data'!AN$1,FALSE)</f>
        <v>168.54073633049799</v>
      </c>
      <c r="AE41" s="52">
        <f>VLOOKUP($A41,'ADR Raw Data'!$B$6:$BE$43,'ADR Raw Data'!AO$1,FALSE)</f>
        <v>178.225348253025</v>
      </c>
      <c r="AF41" s="53">
        <f>VLOOKUP($A41,'ADR Raw Data'!$B$6:$BE$43,'ADR Raw Data'!AP$1,FALSE)</f>
        <v>173.533544855191</v>
      </c>
      <c r="AG41" s="54">
        <f>VLOOKUP($A41,'ADR Raw Data'!$B$6:$BE$43,'ADR Raw Data'!AR$1,FALSE)</f>
        <v>146.00780205243299</v>
      </c>
      <c r="AI41" s="47">
        <f>VLOOKUP($A41,'ADR Raw Data'!$B$6:$BE$43,'ADR Raw Data'!AT$1,FALSE)</f>
        <v>-0.90817848594110495</v>
      </c>
      <c r="AJ41" s="48">
        <f>VLOOKUP($A41,'ADR Raw Data'!$B$6:$BE$43,'ADR Raw Data'!AU$1,FALSE)</f>
        <v>-1.2465032980475801</v>
      </c>
      <c r="AK41" s="48">
        <f>VLOOKUP($A41,'ADR Raw Data'!$B$6:$BE$43,'ADR Raw Data'!AV$1,FALSE)</f>
        <v>-2.6775798212106698</v>
      </c>
      <c r="AL41" s="48">
        <f>VLOOKUP($A41,'ADR Raw Data'!$B$6:$BE$43,'ADR Raw Data'!AW$1,FALSE)</f>
        <v>-1.6312746224866199</v>
      </c>
      <c r="AM41" s="48">
        <f>VLOOKUP($A41,'ADR Raw Data'!$B$6:$BE$43,'ADR Raw Data'!AX$1,FALSE)</f>
        <v>-1.51983344279887</v>
      </c>
      <c r="AN41" s="49">
        <f>VLOOKUP($A41,'ADR Raw Data'!$B$6:$BE$43,'ADR Raw Data'!AY$1,FALSE)</f>
        <v>-1.6857391186203501</v>
      </c>
      <c r="AO41" s="48">
        <f>VLOOKUP($A41,'ADR Raw Data'!$B$6:$BE$43,'ADR Raw Data'!BA$1,FALSE)</f>
        <v>-0.21019924088370501</v>
      </c>
      <c r="AP41" s="48">
        <f>VLOOKUP($A41,'ADR Raw Data'!$B$6:$BE$43,'ADR Raw Data'!BB$1,FALSE)</f>
        <v>0.54334490832545601</v>
      </c>
      <c r="AQ41" s="49">
        <f>VLOOKUP($A41,'ADR Raw Data'!$B$6:$BE$43,'ADR Raw Data'!BC$1,FALSE)</f>
        <v>0.19543356327783301</v>
      </c>
      <c r="AR41" s="50">
        <f>VLOOKUP($A41,'ADR Raw Data'!$B$6:$BE$43,'ADR Raw Data'!BE$1,FALSE)</f>
        <v>-1.19019815298904</v>
      </c>
      <c r="AT41" s="51">
        <f>VLOOKUP($A41,'RevPAR Raw Data'!$B$6:$BE$43,'RevPAR Raw Data'!AG$1,FALSE)</f>
        <v>84.377612612612594</v>
      </c>
      <c r="AU41" s="52">
        <f>VLOOKUP($A41,'RevPAR Raw Data'!$B$6:$BE$43,'RevPAR Raw Data'!AH$1,FALSE)</f>
        <v>78.342700970200895</v>
      </c>
      <c r="AV41" s="52">
        <f>VLOOKUP($A41,'RevPAR Raw Data'!$B$6:$BE$43,'RevPAR Raw Data'!AI$1,FALSE)</f>
        <v>86.048918918918901</v>
      </c>
      <c r="AW41" s="52">
        <f>VLOOKUP($A41,'RevPAR Raw Data'!$B$6:$BE$43,'RevPAR Raw Data'!AJ$1,FALSE)</f>
        <v>89.125171517671504</v>
      </c>
      <c r="AX41" s="52">
        <f>VLOOKUP($A41,'RevPAR Raw Data'!$B$6:$BE$43,'RevPAR Raw Data'!AK$1,FALSE)</f>
        <v>86.512903672903605</v>
      </c>
      <c r="AY41" s="53">
        <f>VLOOKUP($A41,'RevPAR Raw Data'!$B$6:$BE$43,'RevPAR Raw Data'!AL$1,FALSE)</f>
        <v>84.881461538461494</v>
      </c>
      <c r="AZ41" s="52">
        <f>VLOOKUP($A41,'RevPAR Raw Data'!$B$6:$BE$43,'RevPAR Raw Data'!AN$1,FALSE)</f>
        <v>131.06482328482301</v>
      </c>
      <c r="BA41" s="52">
        <f>VLOOKUP($A41,'RevPAR Raw Data'!$B$6:$BE$43,'RevPAR Raw Data'!AO$1,FALSE)</f>
        <v>144.451533264033</v>
      </c>
      <c r="BB41" s="53">
        <f>VLOOKUP($A41,'RevPAR Raw Data'!$B$6:$BE$43,'RevPAR Raw Data'!AP$1,FALSE)</f>
        <v>137.75817827442799</v>
      </c>
      <c r="BC41" s="54">
        <f>VLOOKUP($A41,'RevPAR Raw Data'!$B$6:$BE$43,'RevPAR Raw Data'!AR$1,FALSE)</f>
        <v>99.989094891594803</v>
      </c>
      <c r="BE41" s="47">
        <f>VLOOKUP($A41,'RevPAR Raw Data'!$B$6:$BE$43,'RevPAR Raw Data'!AT$1,FALSE)</f>
        <v>-8.5834474645966203</v>
      </c>
      <c r="BF41" s="48">
        <f>VLOOKUP($A41,'RevPAR Raw Data'!$B$6:$BE$43,'RevPAR Raw Data'!AU$1,FALSE)</f>
        <v>-3.2361615785560298</v>
      </c>
      <c r="BG41" s="48">
        <f>VLOOKUP($A41,'RevPAR Raw Data'!$B$6:$BE$43,'RevPAR Raw Data'!AV$1,FALSE)</f>
        <v>-2.5485163035409202</v>
      </c>
      <c r="BH41" s="48">
        <f>VLOOKUP($A41,'RevPAR Raw Data'!$B$6:$BE$43,'RevPAR Raw Data'!AW$1,FALSE)</f>
        <v>2.08686402502265</v>
      </c>
      <c r="BI41" s="48">
        <f>VLOOKUP($A41,'RevPAR Raw Data'!$B$6:$BE$43,'RevPAR Raw Data'!AX$1,FALSE)</f>
        <v>-2.0860672038209902</v>
      </c>
      <c r="BJ41" s="49">
        <f>VLOOKUP($A41,'RevPAR Raw Data'!$B$6:$BE$43,'RevPAR Raw Data'!AY$1,FALSE)</f>
        <v>-2.9308274592084702</v>
      </c>
      <c r="BK41" s="48">
        <f>VLOOKUP($A41,'RevPAR Raw Data'!$B$6:$BE$43,'RevPAR Raw Data'!BA$1,FALSE)</f>
        <v>-3.1594903099537999</v>
      </c>
      <c r="BL41" s="48">
        <f>VLOOKUP($A41,'RevPAR Raw Data'!$B$6:$BE$43,'RevPAR Raw Data'!BB$1,FALSE)</f>
        <v>-1.90035055059275</v>
      </c>
      <c r="BM41" s="49">
        <f>VLOOKUP($A41,'RevPAR Raw Data'!$B$6:$BE$43,'RevPAR Raw Data'!BC$1,FALSE)</f>
        <v>-2.5033892030801801</v>
      </c>
      <c r="BN41" s="50">
        <f>VLOOKUP($A41,'RevPAR Raw Data'!$B$6:$BE$43,'RevPAR Raw Data'!BE$1,FALSE)</f>
        <v>-2.7630196980129802</v>
      </c>
    </row>
    <row r="42" spans="1:66" x14ac:dyDescent="0.45">
      <c r="A42" s="63" t="s">
        <v>80</v>
      </c>
      <c r="B42" s="47">
        <f>VLOOKUP($A42,'Occupancy Raw Data'!$B$8:$BE$45,'Occupancy Raw Data'!AG$3,FALSE)</f>
        <v>58.197005684395897</v>
      </c>
      <c r="C42" s="48">
        <f>VLOOKUP($A42,'Occupancy Raw Data'!$B$8:$BE$45,'Occupancy Raw Data'!AH$3,FALSE)</f>
        <v>56.315550692535503</v>
      </c>
      <c r="D42" s="48">
        <f>VLOOKUP($A42,'Occupancy Raw Data'!$B$8:$BE$45,'Occupancy Raw Data'!AI$3,FALSE)</f>
        <v>60.5728429985855</v>
      </c>
      <c r="E42" s="48">
        <f>VLOOKUP($A42,'Occupancy Raw Data'!$B$8:$BE$45,'Occupancy Raw Data'!AJ$3,FALSE)</f>
        <v>61.6309946358517</v>
      </c>
      <c r="F42" s="48">
        <f>VLOOKUP($A42,'Occupancy Raw Data'!$B$8:$BE$45,'Occupancy Raw Data'!AK$3,FALSE)</f>
        <v>60.517466841023698</v>
      </c>
      <c r="G42" s="49">
        <f>VLOOKUP($A42,'Occupancy Raw Data'!$B$8:$BE$45,'Occupancy Raw Data'!AL$3,FALSE)</f>
        <v>59.446772170478503</v>
      </c>
      <c r="H42" s="48">
        <f>VLOOKUP($A42,'Occupancy Raw Data'!$B$8:$BE$45,'Occupancy Raw Data'!AN$3,FALSE)</f>
        <v>73.102532625230097</v>
      </c>
      <c r="I42" s="48">
        <f>VLOOKUP($A42,'Occupancy Raw Data'!$B$8:$BE$45,'Occupancy Raw Data'!AO$3,FALSE)</f>
        <v>80.0599129993861</v>
      </c>
      <c r="J42" s="49">
        <f>VLOOKUP($A42,'Occupancy Raw Data'!$B$8:$BE$45,'Occupancy Raw Data'!AP$3,FALSE)</f>
        <v>76.581222812308098</v>
      </c>
      <c r="K42" s="50">
        <f>VLOOKUP($A42,'Occupancy Raw Data'!$B$8:$BE$45,'Occupancy Raw Data'!AR$3,FALSE)</f>
        <v>64.342329496715493</v>
      </c>
      <c r="M42" s="47">
        <f>VLOOKUP($A42,'Occupancy Raw Data'!$B$8:$BE$45,'Occupancy Raw Data'!AT$3,FALSE)</f>
        <v>-0.92805908909982504</v>
      </c>
      <c r="N42" s="48">
        <f>VLOOKUP($A42,'Occupancy Raw Data'!$B$8:$BE$45,'Occupancy Raw Data'!AU$3,FALSE)</f>
        <v>-1.16102676867245</v>
      </c>
      <c r="O42" s="48">
        <f>VLOOKUP($A42,'Occupancy Raw Data'!$B$8:$BE$45,'Occupancy Raw Data'!AV$3,FALSE)</f>
        <v>-1.6660580813127399</v>
      </c>
      <c r="P42" s="48">
        <f>VLOOKUP($A42,'Occupancy Raw Data'!$B$8:$BE$45,'Occupancy Raw Data'!AW$3,FALSE)</f>
        <v>-1.3972441289714499</v>
      </c>
      <c r="Q42" s="48">
        <f>VLOOKUP($A42,'Occupancy Raw Data'!$B$8:$BE$45,'Occupancy Raw Data'!AX$3,FALSE)</f>
        <v>-3.83613626215041</v>
      </c>
      <c r="R42" s="49">
        <f>VLOOKUP($A42,'Occupancy Raw Data'!$B$8:$BE$45,'Occupancy Raw Data'!AY$3,FALSE)</f>
        <v>-1.82340550895672</v>
      </c>
      <c r="S42" s="48">
        <f>VLOOKUP($A42,'Occupancy Raw Data'!$B$8:$BE$45,'Occupancy Raw Data'!BA$3,FALSE)</f>
        <v>-4.7694797332687999</v>
      </c>
      <c r="T42" s="48">
        <f>VLOOKUP($A42,'Occupancy Raw Data'!$B$8:$BE$45,'Occupancy Raw Data'!BB$3,FALSE)</f>
        <v>-4.1331044014565501</v>
      </c>
      <c r="U42" s="49">
        <f>VLOOKUP($A42,'Occupancy Raw Data'!$B$8:$BE$45,'Occupancy Raw Data'!BC$3,FALSE)</f>
        <v>-4.4378960152843696</v>
      </c>
      <c r="V42" s="50">
        <f>VLOOKUP($A42,'Occupancy Raw Data'!$B$8:$BE$45,'Occupancy Raw Data'!BE$3,FALSE)</f>
        <v>-2.7283978571817</v>
      </c>
      <c r="X42" s="51">
        <f>VLOOKUP($A42,'ADR Raw Data'!$B$6:$BE$43,'ADR Raw Data'!AG$1,FALSE)</f>
        <v>131.962838767368</v>
      </c>
      <c r="Y42" s="52">
        <f>VLOOKUP($A42,'ADR Raw Data'!$B$6:$BE$43,'ADR Raw Data'!AH$1,FALSE)</f>
        <v>117.770457658041</v>
      </c>
      <c r="Z42" s="52">
        <f>VLOOKUP($A42,'ADR Raw Data'!$B$6:$BE$43,'ADR Raw Data'!AI$1,FALSE)</f>
        <v>118.52458370507399</v>
      </c>
      <c r="AA42" s="52">
        <f>VLOOKUP($A42,'ADR Raw Data'!$B$6:$BE$43,'ADR Raw Data'!AJ$1,FALSE)</f>
        <v>117.71515799729301</v>
      </c>
      <c r="AB42" s="52">
        <f>VLOOKUP($A42,'ADR Raw Data'!$B$6:$BE$43,'ADR Raw Data'!AK$1,FALSE)</f>
        <v>118.116835490485</v>
      </c>
      <c r="AC42" s="53">
        <f>VLOOKUP($A42,'ADR Raw Data'!$B$6:$BE$43,'ADR Raw Data'!AL$1,FALSE)</f>
        <v>120.76199898542301</v>
      </c>
      <c r="AD42" s="52">
        <f>VLOOKUP($A42,'ADR Raw Data'!$B$6:$BE$43,'ADR Raw Data'!AN$1,FALSE)</f>
        <v>155.24875977694401</v>
      </c>
      <c r="AE42" s="52">
        <f>VLOOKUP($A42,'ADR Raw Data'!$B$6:$BE$43,'ADR Raw Data'!AO$1,FALSE)</f>
        <v>167.77677500270801</v>
      </c>
      <c r="AF42" s="53">
        <f>VLOOKUP($A42,'ADR Raw Data'!$B$6:$BE$43,'ADR Raw Data'!AP$1,FALSE)</f>
        <v>161.79730896561301</v>
      </c>
      <c r="AG42" s="54">
        <f>VLOOKUP($A42,'ADR Raw Data'!$B$6:$BE$43,'ADR Raw Data'!AR$1,FALSE)</f>
        <v>134.71652823698801</v>
      </c>
      <c r="AI42" s="47">
        <f>VLOOKUP($A42,'ADR Raw Data'!$B$6:$BE$43,'ADR Raw Data'!AT$1,FALSE)</f>
        <v>-0.69176291445778804</v>
      </c>
      <c r="AJ42" s="48">
        <f>VLOOKUP($A42,'ADR Raw Data'!$B$6:$BE$43,'ADR Raw Data'!AU$1,FALSE)</f>
        <v>1.2121277457587301</v>
      </c>
      <c r="AK42" s="48">
        <f>VLOOKUP($A42,'ADR Raw Data'!$B$6:$BE$43,'ADR Raw Data'!AV$1,FALSE)</f>
        <v>0.66630809880086905</v>
      </c>
      <c r="AL42" s="48">
        <f>VLOOKUP($A42,'ADR Raw Data'!$B$6:$BE$43,'ADR Raw Data'!AW$1,FALSE)</f>
        <v>0.16951085192031501</v>
      </c>
      <c r="AM42" s="48">
        <f>VLOOKUP($A42,'ADR Raw Data'!$B$6:$BE$43,'ADR Raw Data'!AX$1,FALSE)</f>
        <v>-0.50426600067632599</v>
      </c>
      <c r="AN42" s="49">
        <f>VLOOKUP($A42,'ADR Raw Data'!$B$6:$BE$43,'ADR Raw Data'!AY$1,FALSE)</f>
        <v>0.15527704582028101</v>
      </c>
      <c r="AO42" s="48">
        <f>VLOOKUP($A42,'ADR Raw Data'!$B$6:$BE$43,'ADR Raw Data'!BA$1,FALSE)</f>
        <v>-0.39219990908109897</v>
      </c>
      <c r="AP42" s="48">
        <f>VLOOKUP($A42,'ADR Raw Data'!$B$6:$BE$43,'ADR Raw Data'!BB$1,FALSE)</f>
        <v>0.50365986663031204</v>
      </c>
      <c r="AQ42" s="49">
        <f>VLOOKUP($A42,'ADR Raw Data'!$B$6:$BE$43,'ADR Raw Data'!BC$1,FALSE)</f>
        <v>0.10278968818715201</v>
      </c>
      <c r="AR42" s="50">
        <f>VLOOKUP($A42,'ADR Raw Data'!$B$6:$BE$43,'ADR Raw Data'!BE$1,FALSE)</f>
        <v>-5.17146382175869E-2</v>
      </c>
      <c r="AT42" s="51">
        <f>VLOOKUP($A42,'RevPAR Raw Data'!$B$6:$BE$43,'RevPAR Raw Data'!AG$1,FALSE)</f>
        <v>85.968295302730695</v>
      </c>
      <c r="AU42" s="52">
        <f>VLOOKUP($A42,'RevPAR Raw Data'!$B$6:$BE$43,'RevPAR Raw Data'!AH$1,FALSE)</f>
        <v>74.781237775224398</v>
      </c>
      <c r="AV42" s="52">
        <f>VLOOKUP($A42,'RevPAR Raw Data'!$B$6:$BE$43,'RevPAR Raw Data'!AI$1,FALSE)</f>
        <v>79.850681380932002</v>
      </c>
      <c r="AW42" s="52">
        <f>VLOOKUP($A42,'RevPAR Raw Data'!$B$6:$BE$43,'RevPAR Raw Data'!AJ$1,FALSE)</f>
        <v>79.1906311457887</v>
      </c>
      <c r="AX42" s="52">
        <f>VLOOKUP($A42,'RevPAR Raw Data'!$B$6:$BE$43,'RevPAR Raw Data'!AK$1,FALSE)</f>
        <v>80.367835212697699</v>
      </c>
      <c r="AY42" s="53">
        <f>VLOOKUP($A42,'RevPAR Raw Data'!$B$6:$BE$43,'RevPAR Raw Data'!AL$1,FALSE)</f>
        <v>80.031799614689803</v>
      </c>
      <c r="AZ42" s="52">
        <f>VLOOKUP($A42,'RevPAR Raw Data'!$B$6:$BE$43,'RevPAR Raw Data'!AN$1,FALSE)</f>
        <v>127.136023340637</v>
      </c>
      <c r="BA42" s="52">
        <f>VLOOKUP($A42,'RevPAR Raw Data'!$B$6:$BE$43,'RevPAR Raw Data'!AO$1,FALSE)</f>
        <v>147.02941100630599</v>
      </c>
      <c r="BB42" s="53">
        <f>VLOOKUP($A42,'RevPAR Raw Data'!$B$6:$BE$43,'RevPAR Raw Data'!AP$1,FALSE)</f>
        <v>137.082717173471</v>
      </c>
      <c r="BC42" s="54">
        <f>VLOOKUP($A42,'RevPAR Raw Data'!$B$6:$BE$43,'RevPAR Raw Data'!AR$1,FALSE)</f>
        <v>96.331937330610302</v>
      </c>
      <c r="BE42" s="47">
        <f>VLOOKUP($A42,'RevPAR Raw Data'!$B$6:$BE$43,'RevPAR Raw Data'!AT$1,FALSE)</f>
        <v>-2.5845215901315002</v>
      </c>
      <c r="BF42" s="48">
        <f>VLOOKUP($A42,'RevPAR Raw Data'!$B$6:$BE$43,'RevPAR Raw Data'!AU$1,FALSE)</f>
        <v>2.00294932679417</v>
      </c>
      <c r="BG42" s="48">
        <f>VLOOKUP($A42,'RevPAR Raw Data'!$B$6:$BE$43,'RevPAR Raw Data'!AV$1,FALSE)</f>
        <v>1.4604336149369399</v>
      </c>
      <c r="BH42" s="48">
        <f>VLOOKUP($A42,'RevPAR Raw Data'!$B$6:$BE$43,'RevPAR Raw Data'!AW$1,FALSE)</f>
        <v>-0.78765874866477104</v>
      </c>
      <c r="BI42" s="48">
        <f>VLOOKUP($A42,'RevPAR Raw Data'!$B$6:$BE$43,'RevPAR Raw Data'!AX$1,FALSE)</f>
        <v>-2.2804885190976298</v>
      </c>
      <c r="BJ42" s="49">
        <f>VLOOKUP($A42,'RevPAR Raw Data'!$B$6:$BE$43,'RevPAR Raw Data'!AY$1,FALSE)</f>
        <v>-0.538607110065773</v>
      </c>
      <c r="BK42" s="48">
        <f>VLOOKUP($A42,'RevPAR Raw Data'!$B$6:$BE$43,'RevPAR Raw Data'!BA$1,FALSE)</f>
        <v>0.110795515558576</v>
      </c>
      <c r="BL42" s="48">
        <f>VLOOKUP($A42,'RevPAR Raw Data'!$B$6:$BE$43,'RevPAR Raw Data'!BB$1,FALSE)</f>
        <v>0.98948986146416595</v>
      </c>
      <c r="BM42" s="49">
        <f>VLOOKUP($A42,'RevPAR Raw Data'!$B$6:$BE$43,'RevPAR Raw Data'!BC$1,FALSE)</f>
        <v>0.58011143238255602</v>
      </c>
      <c r="BN42" s="50">
        <f>VLOOKUP($A42,'RevPAR Raw Data'!$B$6:$BE$43,'RevPAR Raw Data'!BE$1,FALSE)</f>
        <v>-8.6905727187691795E-2</v>
      </c>
    </row>
    <row r="43" spans="1:66" x14ac:dyDescent="0.45">
      <c r="A43" s="66" t="s">
        <v>81</v>
      </c>
      <c r="B43" s="47">
        <f>VLOOKUP($A43,'Occupancy Raw Data'!$B$8:$BE$45,'Occupancy Raw Data'!AG$3,FALSE)</f>
        <v>54.530221424296798</v>
      </c>
      <c r="C43" s="48">
        <f>VLOOKUP($A43,'Occupancy Raw Data'!$B$8:$BE$45,'Occupancy Raw Data'!AH$3,FALSE)</f>
        <v>61.882106523040001</v>
      </c>
      <c r="D43" s="48">
        <f>VLOOKUP($A43,'Occupancy Raw Data'!$B$8:$BE$45,'Occupancy Raw Data'!AI$3,FALSE)</f>
        <v>70.056353480949497</v>
      </c>
      <c r="E43" s="48">
        <f>VLOOKUP($A43,'Occupancy Raw Data'!$B$8:$BE$45,'Occupancy Raw Data'!AJ$3,FALSE)</f>
        <v>69.185617394773502</v>
      </c>
      <c r="F43" s="48">
        <f>VLOOKUP($A43,'Occupancy Raw Data'!$B$8:$BE$45,'Occupancy Raw Data'!AK$3,FALSE)</f>
        <v>62.198284460402903</v>
      </c>
      <c r="G43" s="49">
        <f>VLOOKUP($A43,'Occupancy Raw Data'!$B$8:$BE$45,'Occupancy Raw Data'!AL$3,FALSE)</f>
        <v>63.570516656692497</v>
      </c>
      <c r="H43" s="48">
        <f>VLOOKUP($A43,'Occupancy Raw Data'!$B$8:$BE$45,'Occupancy Raw Data'!AN$3,FALSE)</f>
        <v>65.452323957709893</v>
      </c>
      <c r="I43" s="48">
        <f>VLOOKUP($A43,'Occupancy Raw Data'!$B$8:$BE$45,'Occupancy Raw Data'!AO$3,FALSE)</f>
        <v>71.2243167763814</v>
      </c>
      <c r="J43" s="49">
        <f>VLOOKUP($A43,'Occupancy Raw Data'!$B$8:$BE$45,'Occupancy Raw Data'!AP$3,FALSE)</f>
        <v>68.338320367045597</v>
      </c>
      <c r="K43" s="50">
        <f>VLOOKUP($A43,'Occupancy Raw Data'!$B$8:$BE$45,'Occupancy Raw Data'!AR$3,FALSE)</f>
        <v>64.932746288222006</v>
      </c>
      <c r="M43" s="47">
        <f>VLOOKUP($A43,'Occupancy Raw Data'!$B$8:$BE$45,'Occupancy Raw Data'!AT$3,FALSE)</f>
        <v>2.89676662780438</v>
      </c>
      <c r="N43" s="48">
        <f>VLOOKUP($A43,'Occupancy Raw Data'!$B$8:$BE$45,'Occupancy Raw Data'!AU$3,FALSE)</f>
        <v>3.6062586978858402</v>
      </c>
      <c r="O43" s="48">
        <f>VLOOKUP($A43,'Occupancy Raw Data'!$B$8:$BE$45,'Occupancy Raw Data'!AV$3,FALSE)</f>
        <v>4.0771324223943699</v>
      </c>
      <c r="P43" s="48">
        <f>VLOOKUP($A43,'Occupancy Raw Data'!$B$8:$BE$45,'Occupancy Raw Data'!AW$3,FALSE)</f>
        <v>2.9881672423480001</v>
      </c>
      <c r="Q43" s="48">
        <f>VLOOKUP($A43,'Occupancy Raw Data'!$B$8:$BE$45,'Occupancy Raw Data'!AX$3,FALSE)</f>
        <v>0.354049622319206</v>
      </c>
      <c r="R43" s="49">
        <f>VLOOKUP($A43,'Occupancy Raw Data'!$B$8:$BE$45,'Occupancy Raw Data'!AY$3,FALSE)</f>
        <v>2.8009918255132802</v>
      </c>
      <c r="S43" s="48">
        <f>VLOOKUP($A43,'Occupancy Raw Data'!$B$8:$BE$45,'Occupancy Raw Data'!BA$3,FALSE)</f>
        <v>-1.24326181760404</v>
      </c>
      <c r="T43" s="48">
        <f>VLOOKUP($A43,'Occupancy Raw Data'!$B$8:$BE$45,'Occupancy Raw Data'!BB$3,FALSE)</f>
        <v>0.686534967643191</v>
      </c>
      <c r="U43" s="49">
        <f>VLOOKUP($A43,'Occupancy Raw Data'!$B$8:$BE$45,'Occupancy Raw Data'!BC$3,FALSE)</f>
        <v>-0.24693822641820501</v>
      </c>
      <c r="V43" s="50">
        <f>VLOOKUP($A43,'Occupancy Raw Data'!$B$8:$BE$45,'Occupancy Raw Data'!BE$3,FALSE)</f>
        <v>1.86656350133431</v>
      </c>
      <c r="X43" s="51">
        <f>VLOOKUP($A43,'ADR Raw Data'!$B$6:$BE$43,'ADR Raw Data'!AG$1,FALSE)</f>
        <v>129.732740525314</v>
      </c>
      <c r="Y43" s="52">
        <f>VLOOKUP($A43,'ADR Raw Data'!$B$6:$BE$43,'ADR Raw Data'!AH$1,FALSE)</f>
        <v>144.66927655013399</v>
      </c>
      <c r="Z43" s="52">
        <f>VLOOKUP($A43,'ADR Raw Data'!$B$6:$BE$43,'ADR Raw Data'!AI$1,FALSE)</f>
        <v>152.97035649963999</v>
      </c>
      <c r="AA43" s="52">
        <f>VLOOKUP($A43,'ADR Raw Data'!$B$6:$BE$43,'ADR Raw Data'!AJ$1,FALSE)</f>
        <v>150.32964341062899</v>
      </c>
      <c r="AB43" s="52">
        <f>VLOOKUP($A43,'ADR Raw Data'!$B$6:$BE$43,'ADR Raw Data'!AK$1,FALSE)</f>
        <v>135.12250954137201</v>
      </c>
      <c r="AC43" s="53">
        <f>VLOOKUP($A43,'ADR Raw Data'!$B$6:$BE$43,'ADR Raw Data'!AL$1,FALSE)</f>
        <v>143.30032187561699</v>
      </c>
      <c r="AD43" s="52">
        <f>VLOOKUP($A43,'ADR Raw Data'!$B$6:$BE$43,'ADR Raw Data'!AN$1,FALSE)</f>
        <v>128.066551182902</v>
      </c>
      <c r="AE43" s="52">
        <f>VLOOKUP($A43,'ADR Raw Data'!$B$6:$BE$43,'ADR Raw Data'!AO$1,FALSE)</f>
        <v>129.49701979428499</v>
      </c>
      <c r="AF43" s="53">
        <f>VLOOKUP($A43,'ADR Raw Data'!$B$6:$BE$43,'ADR Raw Data'!AP$1,FALSE)</f>
        <v>128.81199055695001</v>
      </c>
      <c r="AG43" s="54">
        <f>VLOOKUP($A43,'ADR Raw Data'!$B$6:$BE$43,'ADR Raw Data'!AR$1,FALSE)</f>
        <v>138.94369011281199</v>
      </c>
      <c r="AI43" s="47">
        <f>VLOOKUP($A43,'ADR Raw Data'!$B$6:$BE$43,'ADR Raw Data'!AT$1,FALSE)</f>
        <v>8.6444169737936196</v>
      </c>
      <c r="AJ43" s="48">
        <f>VLOOKUP($A43,'ADR Raw Data'!$B$6:$BE$43,'ADR Raw Data'!AU$1,FALSE)</f>
        <v>9.1348756509769302</v>
      </c>
      <c r="AK43" s="48">
        <f>VLOOKUP($A43,'ADR Raw Data'!$B$6:$BE$43,'ADR Raw Data'!AV$1,FALSE)</f>
        <v>9.2944352029337196</v>
      </c>
      <c r="AL43" s="48">
        <f>VLOOKUP($A43,'ADR Raw Data'!$B$6:$BE$43,'ADR Raw Data'!AW$1,FALSE)</f>
        <v>9.27910171481515</v>
      </c>
      <c r="AM43" s="48">
        <f>VLOOKUP($A43,'ADR Raw Data'!$B$6:$BE$43,'ADR Raw Data'!AX$1,FALSE)</f>
        <v>4.5579628894215398</v>
      </c>
      <c r="AN43" s="49">
        <f>VLOOKUP($A43,'ADR Raw Data'!$B$6:$BE$43,'ADR Raw Data'!AY$1,FALSE)</f>
        <v>8.2832313816005101</v>
      </c>
      <c r="AO43" s="48">
        <f>VLOOKUP($A43,'ADR Raw Data'!$B$6:$BE$43,'ADR Raw Data'!BA$1,FALSE)</f>
        <v>4.0741357880731002</v>
      </c>
      <c r="AP43" s="48">
        <f>VLOOKUP($A43,'ADR Raw Data'!$B$6:$BE$43,'ADR Raw Data'!BB$1,FALSE)</f>
        <v>3.8203547866466199</v>
      </c>
      <c r="AQ43" s="49">
        <f>VLOOKUP($A43,'ADR Raw Data'!$B$6:$BE$43,'ADR Raw Data'!BC$1,FALSE)</f>
        <v>3.94783116184546</v>
      </c>
      <c r="AR43" s="50">
        <f>VLOOKUP($A43,'ADR Raw Data'!$B$6:$BE$43,'ADR Raw Data'!BE$1,FALSE)</f>
        <v>7.0819074894584402</v>
      </c>
      <c r="AT43" s="51">
        <f>VLOOKUP($A43,'RevPAR Raw Data'!$B$6:$BE$43,'RevPAR Raw Data'!AG$1,FALSE)</f>
        <v>63.385145817956897</v>
      </c>
      <c r="AU43" s="52">
        <f>VLOOKUP($A43,'RevPAR Raw Data'!$B$6:$BE$43,'RevPAR Raw Data'!AH$1,FALSE)</f>
        <v>75.601886557219999</v>
      </c>
      <c r="AV43" s="52">
        <f>VLOOKUP($A43,'RevPAR Raw Data'!$B$6:$BE$43,'RevPAR Raw Data'!AI$1,FALSE)</f>
        <v>90.290029223434601</v>
      </c>
      <c r="AW43" s="52">
        <f>VLOOKUP($A43,'RevPAR Raw Data'!$B$6:$BE$43,'RevPAR Raw Data'!AJ$1,FALSE)</f>
        <v>89.598500229398894</v>
      </c>
      <c r="AX43" s="52">
        <f>VLOOKUP($A43,'RevPAR Raw Data'!$B$6:$BE$43,'RevPAR Raw Data'!AK$1,FALSE)</f>
        <v>79.020531208234402</v>
      </c>
      <c r="AY43" s="53">
        <f>VLOOKUP($A43,'RevPAR Raw Data'!$B$6:$BE$43,'RevPAR Raw Data'!AL$1,FALSE)</f>
        <v>79.579218607249004</v>
      </c>
      <c r="AZ43" s="52">
        <f>VLOOKUP($A43,'RevPAR Raw Data'!$B$6:$BE$43,'RevPAR Raw Data'!AN$1,FALSE)</f>
        <v>83.451068101573796</v>
      </c>
      <c r="BA43" s="52">
        <f>VLOOKUP($A43,'RevPAR Raw Data'!$B$6:$BE$43,'RevPAR Raw Data'!AO$1,FALSE)</f>
        <v>91.7996596916079</v>
      </c>
      <c r="BB43" s="53">
        <f>VLOOKUP($A43,'RevPAR Raw Data'!$B$6:$BE$43,'RevPAR Raw Data'!AP$1,FALSE)</f>
        <v>87.625363896590898</v>
      </c>
      <c r="BC43" s="54">
        <f>VLOOKUP($A43,'RevPAR Raw Data'!$B$6:$BE$43,'RevPAR Raw Data'!AR$1,FALSE)</f>
        <v>81.878117261346702</v>
      </c>
      <c r="BE43" s="47">
        <f>VLOOKUP($A43,'RevPAR Raw Data'!$B$6:$BE$43,'RevPAR Raw Data'!AT$1,FALSE)</f>
        <v>2.6596860980770902</v>
      </c>
      <c r="BF43" s="48">
        <f>VLOOKUP($A43,'RevPAR Raw Data'!$B$6:$BE$43,'RevPAR Raw Data'!AU$1,FALSE)</f>
        <v>7.4455776166252399</v>
      </c>
      <c r="BG43" s="48">
        <f>VLOOKUP($A43,'RevPAR Raw Data'!$B$6:$BE$43,'RevPAR Raw Data'!AV$1,FALSE)</f>
        <v>8.0924822929610905</v>
      </c>
      <c r="BH43" s="48">
        <f>VLOOKUP($A43,'RevPAR Raw Data'!$B$6:$BE$43,'RevPAR Raw Data'!AW$1,FALSE)</f>
        <v>6.5772863619153297</v>
      </c>
      <c r="BI43" s="48">
        <f>VLOOKUP($A43,'RevPAR Raw Data'!$B$6:$BE$43,'RevPAR Raw Data'!AX$1,FALSE)</f>
        <v>4.9228110636732296</v>
      </c>
      <c r="BJ43" s="49">
        <f>VLOOKUP($A43,'RevPAR Raw Data'!$B$6:$BE$43,'RevPAR Raw Data'!AY$1,FALSE)</f>
        <v>6.1005112377163497</v>
      </c>
      <c r="BK43" s="48">
        <f>VLOOKUP($A43,'RevPAR Raw Data'!$B$6:$BE$43,'RevPAR Raw Data'!BA$1,FALSE)</f>
        <v>5.77243442954485</v>
      </c>
      <c r="BL43" s="48">
        <f>VLOOKUP($A43,'RevPAR Raw Data'!$B$6:$BE$43,'RevPAR Raw Data'!BB$1,FALSE)</f>
        <v>7.8282726576997099</v>
      </c>
      <c r="BM43" s="49">
        <f>VLOOKUP($A43,'RevPAR Raw Data'!$B$6:$BE$43,'RevPAR Raw Data'!BC$1,FALSE)</f>
        <v>6.8394460717244403</v>
      </c>
      <c r="BN43" s="50">
        <f>VLOOKUP($A43,'RevPAR Raw Data'!$B$6:$BE$43,'RevPAR Raw Data'!BE$1,FALSE)</f>
        <v>6.3267174202534102</v>
      </c>
    </row>
    <row r="44" spans="1:66" x14ac:dyDescent="0.45">
      <c r="A44" s="63" t="s">
        <v>82</v>
      </c>
      <c r="B44" s="47">
        <f>VLOOKUP($A44,'Occupancy Raw Data'!$B$8:$BE$45,'Occupancy Raw Data'!AG$3,FALSE)</f>
        <v>46.972302679217897</v>
      </c>
      <c r="C44" s="48">
        <f>VLOOKUP($A44,'Occupancy Raw Data'!$B$8:$BE$45,'Occupancy Raw Data'!AH$3,FALSE)</f>
        <v>47.336622013034003</v>
      </c>
      <c r="D44" s="48">
        <f>VLOOKUP($A44,'Occupancy Raw Data'!$B$8:$BE$45,'Occupancy Raw Data'!AI$3,FALSE)</f>
        <v>52.803547992940203</v>
      </c>
      <c r="E44" s="48">
        <f>VLOOKUP($A44,'Occupancy Raw Data'!$B$8:$BE$45,'Occupancy Raw Data'!AJ$3,FALSE)</f>
        <v>54.713309499026998</v>
      </c>
      <c r="F44" s="48">
        <f>VLOOKUP($A44,'Occupancy Raw Data'!$B$8:$BE$45,'Occupancy Raw Data'!AK$3,FALSE)</f>
        <v>56.064171607005399</v>
      </c>
      <c r="G44" s="49">
        <f>VLOOKUP($A44,'Occupancy Raw Data'!$B$8:$BE$45,'Occupancy Raw Data'!AL$3,FALSE)</f>
        <v>51.578070834427002</v>
      </c>
      <c r="H44" s="48">
        <f>VLOOKUP($A44,'Occupancy Raw Data'!$B$8:$BE$45,'Occupancy Raw Data'!AN$3,FALSE)</f>
        <v>65.922975969588606</v>
      </c>
      <c r="I44" s="48">
        <f>VLOOKUP($A44,'Occupancy Raw Data'!$B$8:$BE$45,'Occupancy Raw Data'!AO$3,FALSE)</f>
        <v>71.419197176087195</v>
      </c>
      <c r="J44" s="49">
        <f>VLOOKUP($A44,'Occupancy Raw Data'!$B$8:$BE$45,'Occupancy Raw Data'!AP$3,FALSE)</f>
        <v>68.671086572837893</v>
      </c>
      <c r="K44" s="50">
        <f>VLOOKUP($A44,'Occupancy Raw Data'!$B$8:$BE$45,'Occupancy Raw Data'!AR$3,FALSE)</f>
        <v>56.461852764147203</v>
      </c>
      <c r="M44" s="47">
        <f>VLOOKUP($A44,'Occupancy Raw Data'!$B$8:$BE$45,'Occupancy Raw Data'!AT$3,FALSE)</f>
        <v>-3.0607436726716899</v>
      </c>
      <c r="N44" s="48">
        <f>VLOOKUP($A44,'Occupancy Raw Data'!$B$8:$BE$45,'Occupancy Raw Data'!AU$3,FALSE)</f>
        <v>-3.6450859212358999</v>
      </c>
      <c r="O44" s="48">
        <f>VLOOKUP($A44,'Occupancy Raw Data'!$B$8:$BE$45,'Occupancy Raw Data'!AV$3,FALSE)</f>
        <v>-3.7235642646502098</v>
      </c>
      <c r="P44" s="48">
        <f>VLOOKUP($A44,'Occupancy Raw Data'!$B$8:$BE$45,'Occupancy Raw Data'!AW$3,FALSE)</f>
        <v>-4.9578593943262703</v>
      </c>
      <c r="Q44" s="48">
        <f>VLOOKUP($A44,'Occupancy Raw Data'!$B$8:$BE$45,'Occupancy Raw Data'!AX$3,FALSE)</f>
        <v>-4.9748181759037298</v>
      </c>
      <c r="R44" s="49">
        <f>VLOOKUP($A44,'Occupancy Raw Data'!$B$8:$BE$45,'Occupancy Raw Data'!AY$3,FALSE)</f>
        <v>-4.1282761343751799</v>
      </c>
      <c r="S44" s="48">
        <f>VLOOKUP($A44,'Occupancy Raw Data'!$B$8:$BE$45,'Occupancy Raw Data'!BA$3,FALSE)</f>
        <v>-6.1490116433078601</v>
      </c>
      <c r="T44" s="48">
        <f>VLOOKUP($A44,'Occupancy Raw Data'!$B$8:$BE$45,'Occupancy Raw Data'!BB$3,FALSE)</f>
        <v>-6.8468999039699501</v>
      </c>
      <c r="U44" s="49">
        <f>VLOOKUP($A44,'Occupancy Raw Data'!$B$8:$BE$45,'Occupancy Raw Data'!BC$3,FALSE)</f>
        <v>-6.5132199370021704</v>
      </c>
      <c r="V44" s="50">
        <f>VLOOKUP($A44,'Occupancy Raw Data'!$B$8:$BE$45,'Occupancy Raw Data'!BE$3,FALSE)</f>
        <v>-4.97060535500467</v>
      </c>
      <c r="X44" s="51">
        <f>VLOOKUP($A44,'ADR Raw Data'!$B$6:$BE$43,'ADR Raw Data'!AG$1,FALSE)</f>
        <v>99.378486848443899</v>
      </c>
      <c r="Y44" s="52">
        <f>VLOOKUP($A44,'ADR Raw Data'!$B$6:$BE$43,'ADR Raw Data'!AH$1,FALSE)</f>
        <v>96.133035517950105</v>
      </c>
      <c r="Z44" s="52">
        <f>VLOOKUP($A44,'ADR Raw Data'!$B$6:$BE$43,'ADR Raw Data'!AI$1,FALSE)</f>
        <v>97.935014141240998</v>
      </c>
      <c r="AA44" s="52">
        <f>VLOOKUP($A44,'ADR Raw Data'!$B$6:$BE$43,'ADR Raw Data'!AJ$1,FALSE)</f>
        <v>97.258228287841106</v>
      </c>
      <c r="AB44" s="52">
        <f>VLOOKUP($A44,'ADR Raw Data'!$B$6:$BE$43,'ADR Raw Data'!AK$1,FALSE)</f>
        <v>100.26029059208101</v>
      </c>
      <c r="AC44" s="53">
        <f>VLOOKUP($A44,'ADR Raw Data'!$B$6:$BE$43,'ADR Raw Data'!AL$1,FALSE)</f>
        <v>98.229097745020596</v>
      </c>
      <c r="AD44" s="52">
        <f>VLOOKUP($A44,'ADR Raw Data'!$B$6:$BE$43,'ADR Raw Data'!AN$1,FALSE)</f>
        <v>123.222916523649</v>
      </c>
      <c r="AE44" s="52">
        <f>VLOOKUP($A44,'ADR Raw Data'!$B$6:$BE$43,'ADR Raw Data'!AO$1,FALSE)</f>
        <v>127.923764851249</v>
      </c>
      <c r="AF44" s="53">
        <f>VLOOKUP($A44,'ADR Raw Data'!$B$6:$BE$43,'ADR Raw Data'!AP$1,FALSE)</f>
        <v>125.667401024762</v>
      </c>
      <c r="AG44" s="54">
        <f>VLOOKUP($A44,'ADR Raw Data'!$B$6:$BE$43,'ADR Raw Data'!AR$1,FALSE)</f>
        <v>107.76394230163601</v>
      </c>
      <c r="AI44" s="47">
        <f>VLOOKUP($A44,'ADR Raw Data'!$B$6:$BE$43,'ADR Raw Data'!AT$1,FALSE)</f>
        <v>2.12646776606501</v>
      </c>
      <c r="AJ44" s="48">
        <f>VLOOKUP($A44,'ADR Raw Data'!$B$6:$BE$43,'ADR Raw Data'!AU$1,FALSE)</f>
        <v>3.62409902005898</v>
      </c>
      <c r="AK44" s="48">
        <f>VLOOKUP($A44,'ADR Raw Data'!$B$6:$BE$43,'ADR Raw Data'!AV$1,FALSE)</f>
        <v>4.5113203315574699</v>
      </c>
      <c r="AL44" s="48">
        <f>VLOOKUP($A44,'ADR Raw Data'!$B$6:$BE$43,'ADR Raw Data'!AW$1,FALSE)</f>
        <v>2.7022483934564301</v>
      </c>
      <c r="AM44" s="48">
        <f>VLOOKUP($A44,'ADR Raw Data'!$B$6:$BE$43,'ADR Raw Data'!AX$1,FALSE)</f>
        <v>2.0916783469958502</v>
      </c>
      <c r="AN44" s="49">
        <f>VLOOKUP($A44,'ADR Raw Data'!$B$6:$BE$43,'ADR Raw Data'!AY$1,FALSE)</f>
        <v>2.98257336435146</v>
      </c>
      <c r="AO44" s="48">
        <f>VLOOKUP($A44,'ADR Raw Data'!$B$6:$BE$43,'ADR Raw Data'!BA$1,FALSE)</f>
        <v>-3.8710052121443399E-2</v>
      </c>
      <c r="AP44" s="48">
        <f>VLOOKUP($A44,'ADR Raw Data'!$B$6:$BE$43,'ADR Raw Data'!BB$1,FALSE)</f>
        <v>-0.93003259268299299</v>
      </c>
      <c r="AQ44" s="49">
        <f>VLOOKUP($A44,'ADR Raw Data'!$B$6:$BE$43,'ADR Raw Data'!BC$1,FALSE)</f>
        <v>-0.52110417339814197</v>
      </c>
      <c r="AR44" s="50">
        <f>VLOOKUP($A44,'ADR Raw Data'!$B$6:$BE$43,'ADR Raw Data'!BE$1,FALSE)</f>
        <v>1.3641333177963499</v>
      </c>
      <c r="AT44" s="51">
        <f>VLOOKUP($A44,'RevPAR Raw Data'!$B$6:$BE$43,'RevPAR Raw Data'!AG$1,FALSE)</f>
        <v>50.212860828241602</v>
      </c>
      <c r="AU44" s="52">
        <f>VLOOKUP($A44,'RevPAR Raw Data'!$B$6:$BE$43,'RevPAR Raw Data'!AH$1,FALSE)</f>
        <v>50.142774157049097</v>
      </c>
      <c r="AV44" s="52">
        <f>VLOOKUP($A44,'RevPAR Raw Data'!$B$6:$BE$43,'RevPAR Raw Data'!AI$1,FALSE)</f>
        <v>57.788163694786299</v>
      </c>
      <c r="AW44" s="52">
        <f>VLOOKUP($A44,'RevPAR Raw Data'!$B$6:$BE$43,'RevPAR Raw Data'!AJ$1,FALSE)</f>
        <v>61.593135635409098</v>
      </c>
      <c r="AX44" s="52">
        <f>VLOOKUP($A44,'RevPAR Raw Data'!$B$6:$BE$43,'RevPAR Raw Data'!AK$1,FALSE)</f>
        <v>64.268643872194005</v>
      </c>
      <c r="AY44" s="53">
        <f>VLOOKUP($A44,'RevPAR Raw Data'!$B$6:$BE$43,'RevPAR Raw Data'!AL$1,FALSE)</f>
        <v>56.801235540107498</v>
      </c>
      <c r="AZ44" s="52">
        <f>VLOOKUP($A44,'RevPAR Raw Data'!$B$6:$BE$43,'RevPAR Raw Data'!AN$1,FALSE)</f>
        <v>92.096830874366404</v>
      </c>
      <c r="BA44" s="52">
        <f>VLOOKUP($A44,'RevPAR Raw Data'!$B$6:$BE$43,'RevPAR Raw Data'!AO$1,FALSE)</f>
        <v>99.143001900796506</v>
      </c>
      <c r="BB44" s="53">
        <f>VLOOKUP($A44,'RevPAR Raw Data'!$B$6:$BE$43,'RevPAR Raw Data'!AP$1,FALSE)</f>
        <v>95.619916387581398</v>
      </c>
      <c r="BC44" s="54">
        <f>VLOOKUP($A44,'RevPAR Raw Data'!$B$6:$BE$43,'RevPAR Raw Data'!AR$1,FALSE)</f>
        <v>67.892430626495099</v>
      </c>
      <c r="BE44" s="47">
        <f>VLOOKUP($A44,'RevPAR Raw Data'!$B$6:$BE$43,'RevPAR Raw Data'!AT$1,FALSE)</f>
        <v>1.48517350277964</v>
      </c>
      <c r="BF44" s="48">
        <f>VLOOKUP($A44,'RevPAR Raw Data'!$B$6:$BE$43,'RevPAR Raw Data'!AU$1,FALSE)</f>
        <v>5.8374791933618004</v>
      </c>
      <c r="BG44" s="48">
        <f>VLOOKUP($A44,'RevPAR Raw Data'!$B$6:$BE$43,'RevPAR Raw Data'!AV$1,FALSE)</f>
        <v>8.38012098855571</v>
      </c>
      <c r="BH44" s="48">
        <f>VLOOKUP($A44,'RevPAR Raw Data'!$B$6:$BE$43,'RevPAR Raw Data'!AW$1,FALSE)</f>
        <v>9.2779967782805493</v>
      </c>
      <c r="BI44" s="48">
        <f>VLOOKUP($A44,'RevPAR Raw Data'!$B$6:$BE$43,'RevPAR Raw Data'!AX$1,FALSE)</f>
        <v>7.9133774094794997</v>
      </c>
      <c r="BJ44" s="49">
        <f>VLOOKUP($A44,'RevPAR Raw Data'!$B$6:$BE$43,'RevPAR Raw Data'!AY$1,FALSE)</f>
        <v>6.7313039959118601</v>
      </c>
      <c r="BK44" s="48">
        <f>VLOOKUP($A44,'RevPAR Raw Data'!$B$6:$BE$43,'RevPAR Raw Data'!BA$1,FALSE)</f>
        <v>5.6714248040738502</v>
      </c>
      <c r="BL44" s="48">
        <f>VLOOKUP($A44,'RevPAR Raw Data'!$B$6:$BE$43,'RevPAR Raw Data'!BB$1,FALSE)</f>
        <v>1.8663229804809101</v>
      </c>
      <c r="BM44" s="49">
        <f>VLOOKUP($A44,'RevPAR Raw Data'!$B$6:$BE$43,'RevPAR Raw Data'!BC$1,FALSE)</f>
        <v>3.6639635481755501</v>
      </c>
      <c r="BN44" s="50">
        <f>VLOOKUP($A44,'RevPAR Raw Data'!$B$6:$BE$43,'RevPAR Raw Data'!BE$1,FALSE)</f>
        <v>5.4756548535227001</v>
      </c>
    </row>
    <row r="45" spans="1:66" x14ac:dyDescent="0.45">
      <c r="A45" s="63" t="s">
        <v>83</v>
      </c>
      <c r="B45" s="47">
        <f>VLOOKUP($A45,'Occupancy Raw Data'!$B$8:$BE$45,'Occupancy Raw Data'!AG$3,FALSE)</f>
        <v>48.233082706766901</v>
      </c>
      <c r="C45" s="48">
        <f>VLOOKUP($A45,'Occupancy Raw Data'!$B$8:$BE$45,'Occupancy Raw Data'!AH$3,FALSE)</f>
        <v>53.959899749373399</v>
      </c>
      <c r="D45" s="48">
        <f>VLOOKUP($A45,'Occupancy Raw Data'!$B$8:$BE$45,'Occupancy Raw Data'!AI$3,FALSE)</f>
        <v>61.873433583959802</v>
      </c>
      <c r="E45" s="48">
        <f>VLOOKUP($A45,'Occupancy Raw Data'!$B$8:$BE$45,'Occupancy Raw Data'!AJ$3,FALSE)</f>
        <v>63.383458646616504</v>
      </c>
      <c r="F45" s="48">
        <f>VLOOKUP($A45,'Occupancy Raw Data'!$B$8:$BE$45,'Occupancy Raw Data'!AK$3,FALSE)</f>
        <v>63.314536340852101</v>
      </c>
      <c r="G45" s="49">
        <f>VLOOKUP($A45,'Occupancy Raw Data'!$B$8:$BE$45,'Occupancy Raw Data'!AL$3,FALSE)</f>
        <v>58.152882205513698</v>
      </c>
      <c r="H45" s="48">
        <f>VLOOKUP($A45,'Occupancy Raw Data'!$B$8:$BE$45,'Occupancy Raw Data'!AN$3,FALSE)</f>
        <v>66.723057644110199</v>
      </c>
      <c r="I45" s="48">
        <f>VLOOKUP($A45,'Occupancy Raw Data'!$B$8:$BE$45,'Occupancy Raw Data'!AO$3,FALSE)</f>
        <v>70.369674185463595</v>
      </c>
      <c r="J45" s="49">
        <f>VLOOKUP($A45,'Occupancy Raw Data'!$B$8:$BE$45,'Occupancy Raw Data'!AP$3,FALSE)</f>
        <v>68.546365914786904</v>
      </c>
      <c r="K45" s="50">
        <f>VLOOKUP($A45,'Occupancy Raw Data'!$B$8:$BE$45,'Occupancy Raw Data'!AR$3,FALSE)</f>
        <v>61.122448979591802</v>
      </c>
      <c r="M45" s="47">
        <f>VLOOKUP($A45,'Occupancy Raw Data'!$B$8:$BE$45,'Occupancy Raw Data'!AT$3,FALSE)</f>
        <v>-2.7170478958675499</v>
      </c>
      <c r="N45" s="48">
        <f>VLOOKUP($A45,'Occupancy Raw Data'!$B$8:$BE$45,'Occupancy Raw Data'!AU$3,FALSE)</f>
        <v>0.43148688046647199</v>
      </c>
      <c r="O45" s="48">
        <f>VLOOKUP($A45,'Occupancy Raw Data'!$B$8:$BE$45,'Occupancy Raw Data'!AV$3,FALSE)</f>
        <v>0.25380710659898398</v>
      </c>
      <c r="P45" s="48">
        <f>VLOOKUP($A45,'Occupancy Raw Data'!$B$8:$BE$45,'Occupancy Raw Data'!AW$3,FALSE)</f>
        <v>-1.67185069984447</v>
      </c>
      <c r="Q45" s="48">
        <f>VLOOKUP($A45,'Occupancy Raw Data'!$B$8:$BE$45,'Occupancy Raw Data'!AX$3,FALSE)</f>
        <v>-2.54605072813193</v>
      </c>
      <c r="R45" s="49">
        <f>VLOOKUP($A45,'Occupancy Raw Data'!$B$8:$BE$45,'Occupancy Raw Data'!AY$3,FALSE)</f>
        <v>-1.2533248217895501</v>
      </c>
      <c r="S45" s="48">
        <f>VLOOKUP($A45,'Occupancy Raw Data'!$B$8:$BE$45,'Occupancy Raw Data'!BA$3,FALSE)</f>
        <v>-4.8261685584055698</v>
      </c>
      <c r="T45" s="48">
        <f>VLOOKUP($A45,'Occupancy Raw Data'!$B$8:$BE$45,'Occupancy Raw Data'!BB$3,FALSE)</f>
        <v>-2.8628265006054301</v>
      </c>
      <c r="U45" s="49">
        <f>VLOOKUP($A45,'Occupancy Raw Data'!$B$8:$BE$45,'Occupancy Raw Data'!BC$3,FALSE)</f>
        <v>-3.8284031471144102</v>
      </c>
      <c r="V45" s="50">
        <f>VLOOKUP($A45,'Occupancy Raw Data'!$B$8:$BE$45,'Occupancy Raw Data'!BE$3,FALSE)</f>
        <v>-2.0933100106099198</v>
      </c>
      <c r="X45" s="51">
        <f>VLOOKUP($A45,'ADR Raw Data'!$B$6:$BE$43,'ADR Raw Data'!AG$1,FALSE)</f>
        <v>109.72932709794701</v>
      </c>
      <c r="Y45" s="52">
        <f>VLOOKUP($A45,'ADR Raw Data'!$B$6:$BE$43,'ADR Raw Data'!AH$1,FALSE)</f>
        <v>99.827150487691497</v>
      </c>
      <c r="Z45" s="52">
        <f>VLOOKUP($A45,'ADR Raw Data'!$B$6:$BE$43,'ADR Raw Data'!AI$1,FALSE)</f>
        <v>102.618452658227</v>
      </c>
      <c r="AA45" s="52">
        <f>VLOOKUP($A45,'ADR Raw Data'!$B$6:$BE$43,'ADR Raw Data'!AJ$1,FALSE)</f>
        <v>114.059907077896</v>
      </c>
      <c r="AB45" s="52">
        <f>VLOOKUP($A45,'ADR Raw Data'!$B$6:$BE$43,'ADR Raw Data'!AK$1,FALSE)</f>
        <v>123.875163780306</v>
      </c>
      <c r="AC45" s="53">
        <f>VLOOKUP($A45,'ADR Raw Data'!$B$6:$BE$43,'ADR Raw Data'!AL$1,FALSE)</f>
        <v>110.402826143171</v>
      </c>
      <c r="AD45" s="52">
        <f>VLOOKUP($A45,'ADR Raw Data'!$B$6:$BE$43,'ADR Raw Data'!AN$1,FALSE)</f>
        <v>133.561174758193</v>
      </c>
      <c r="AE45" s="52">
        <f>VLOOKUP($A45,'ADR Raw Data'!$B$6:$BE$43,'ADR Raw Data'!AO$1,FALSE)</f>
        <v>137.19223844715501</v>
      </c>
      <c r="AF45" s="53">
        <f>VLOOKUP($A45,'ADR Raw Data'!$B$6:$BE$43,'ADR Raw Data'!AP$1,FALSE)</f>
        <v>135.42499908592299</v>
      </c>
      <c r="AG45" s="54">
        <f>VLOOKUP($A45,'ADR Raw Data'!$B$6:$BE$43,'ADR Raw Data'!AR$1,FALSE)</f>
        <v>118.420357467123</v>
      </c>
      <c r="AI45" s="47">
        <f>VLOOKUP($A45,'ADR Raw Data'!$B$6:$BE$43,'ADR Raw Data'!AT$1,FALSE)</f>
        <v>11.3460026703218</v>
      </c>
      <c r="AJ45" s="48">
        <f>VLOOKUP($A45,'ADR Raw Data'!$B$6:$BE$43,'ADR Raw Data'!AU$1,FALSE)</f>
        <v>10.1388562726916</v>
      </c>
      <c r="AK45" s="48">
        <f>VLOOKUP($A45,'ADR Raw Data'!$B$6:$BE$43,'ADR Raw Data'!AV$1,FALSE)</f>
        <v>10.649858626745001</v>
      </c>
      <c r="AL45" s="48">
        <f>VLOOKUP($A45,'ADR Raw Data'!$B$6:$BE$43,'ADR Raw Data'!AW$1,FALSE)</f>
        <v>14.004477276595299</v>
      </c>
      <c r="AM45" s="48">
        <f>VLOOKUP($A45,'ADR Raw Data'!$B$6:$BE$43,'ADR Raw Data'!AX$1,FALSE)</f>
        <v>10.954961928913701</v>
      </c>
      <c r="AN45" s="49">
        <f>VLOOKUP($A45,'ADR Raw Data'!$B$6:$BE$43,'ADR Raw Data'!AY$1,FALSE)</f>
        <v>11.399004660648201</v>
      </c>
      <c r="AO45" s="48">
        <f>VLOOKUP($A45,'ADR Raw Data'!$B$6:$BE$43,'ADR Raw Data'!BA$1,FALSE)</f>
        <v>8.5290198599826699</v>
      </c>
      <c r="AP45" s="48">
        <f>VLOOKUP($A45,'ADR Raw Data'!$B$6:$BE$43,'ADR Raw Data'!BB$1,FALSE)</f>
        <v>9.74851462778377</v>
      </c>
      <c r="AQ45" s="49">
        <f>VLOOKUP($A45,'ADR Raw Data'!$B$6:$BE$43,'ADR Raw Data'!BC$1,FALSE)</f>
        <v>9.1684681256880101</v>
      </c>
      <c r="AR45" s="50">
        <f>VLOOKUP($A45,'ADR Raw Data'!$B$6:$BE$43,'ADR Raw Data'!BE$1,FALSE)</f>
        <v>10.4224904883782</v>
      </c>
      <c r="AT45" s="51">
        <f>VLOOKUP($A45,'RevPAR Raw Data'!$B$6:$BE$43,'RevPAR Raw Data'!AG$1,FALSE)</f>
        <v>45.093337092731801</v>
      </c>
      <c r="AU45" s="52">
        <f>VLOOKUP($A45,'RevPAR Raw Data'!$B$6:$BE$43,'RevPAR Raw Data'!AH$1,FALSE)</f>
        <v>54.855833333333301</v>
      </c>
      <c r="AV45" s="52">
        <f>VLOOKUP($A45,'RevPAR Raw Data'!$B$6:$BE$43,'RevPAR Raw Data'!AI$1,FALSE)</f>
        <v>65.056808897243101</v>
      </c>
      <c r="AW45" s="52">
        <f>VLOOKUP($A45,'RevPAR Raw Data'!$B$6:$BE$43,'RevPAR Raw Data'!AJ$1,FALSE)</f>
        <v>75.064359649122807</v>
      </c>
      <c r="AX45" s="52">
        <f>VLOOKUP($A45,'RevPAR Raw Data'!$B$6:$BE$43,'RevPAR Raw Data'!AK$1,FALSE)</f>
        <v>80.186588345864607</v>
      </c>
      <c r="AY45" s="53">
        <f>VLOOKUP($A45,'RevPAR Raw Data'!$B$6:$BE$43,'RevPAR Raw Data'!AL$1,FALSE)</f>
        <v>64.051385463659102</v>
      </c>
      <c r="AZ45" s="52">
        <f>VLOOKUP($A45,'RevPAR Raw Data'!$B$6:$BE$43,'RevPAR Raw Data'!AN$1,FALSE)</f>
        <v>92.807137218045099</v>
      </c>
      <c r="BA45" s="52">
        <f>VLOOKUP($A45,'RevPAR Raw Data'!$B$6:$BE$43,'RevPAR Raw Data'!AO$1,FALSE)</f>
        <v>98.410045112781901</v>
      </c>
      <c r="BB45" s="53">
        <f>VLOOKUP($A45,'RevPAR Raw Data'!$B$6:$BE$43,'RevPAR Raw Data'!AP$1,FALSE)</f>
        <v>95.6085911654135</v>
      </c>
      <c r="BC45" s="54">
        <f>VLOOKUP($A45,'RevPAR Raw Data'!$B$6:$BE$43,'RevPAR Raw Data'!AR$1,FALSE)</f>
        <v>73.067729949874604</v>
      </c>
      <c r="BE45" s="47">
        <f>VLOOKUP($A45,'RevPAR Raw Data'!$B$6:$BE$43,'RevPAR Raw Data'!AT$1,FALSE)</f>
        <v>6.6812157605743199</v>
      </c>
      <c r="BF45" s="48">
        <f>VLOOKUP($A45,'RevPAR Raw Data'!$B$6:$BE$43,'RevPAR Raw Data'!AU$1,FALSE)</f>
        <v>10.1739554793572</v>
      </c>
      <c r="BG45" s="48">
        <f>VLOOKUP($A45,'RevPAR Raw Data'!$B$6:$BE$43,'RevPAR Raw Data'!AV$1,FALSE)</f>
        <v>11.2293342061364</v>
      </c>
      <c r="BH45" s="48">
        <f>VLOOKUP($A45,'RevPAR Raw Data'!$B$6:$BE$43,'RevPAR Raw Data'!AW$1,FALSE)</f>
        <v>14.900256132563699</v>
      </c>
      <c r="BI45" s="48">
        <f>VLOOKUP($A45,'RevPAR Raw Data'!$B$6:$BE$43,'RevPAR Raw Data'!AX$1,FALSE)</f>
        <v>9.6789595776449104</v>
      </c>
      <c r="BJ45" s="49">
        <f>VLOOKUP($A45,'RevPAR Raw Data'!$B$6:$BE$43,'RevPAR Raw Data'!AY$1,FALSE)</f>
        <v>10.8199065598773</v>
      </c>
      <c r="BK45" s="48">
        <f>VLOOKUP($A45,'RevPAR Raw Data'!$B$6:$BE$43,'RevPAR Raw Data'!BA$1,FALSE)</f>
        <v>8.82044956070669</v>
      </c>
      <c r="BL45" s="48">
        <f>VLOOKUP($A45,'RevPAR Raw Data'!$B$6:$BE$43,'RevPAR Raw Data'!BB$1,FALSE)</f>
        <v>11.073604528972</v>
      </c>
      <c r="BM45" s="49">
        <f>VLOOKUP($A45,'RevPAR Raw Data'!$B$6:$BE$43,'RevPAR Raw Data'!BC$1,FALSE)</f>
        <v>9.9685001221487308</v>
      </c>
      <c r="BN45" s="50">
        <f>VLOOKUP($A45,'RevPAR Raw Data'!$B$6:$BE$43,'RevPAR Raw Data'!BE$1,FALSE)</f>
        <v>10.5000653480711</v>
      </c>
    </row>
    <row r="46" spans="1:66" x14ac:dyDescent="0.45">
      <c r="A46" s="66" t="s">
        <v>84</v>
      </c>
      <c r="B46" s="47">
        <f>VLOOKUP($A46,'Occupancy Raw Data'!$B$8:$BE$45,'Occupancy Raw Data'!AG$3,FALSE)</f>
        <v>43.857124584292599</v>
      </c>
      <c r="C46" s="48">
        <f>VLOOKUP($A46,'Occupancy Raw Data'!$B$8:$BE$45,'Occupancy Raw Data'!AH$3,FALSE)</f>
        <v>46.712714249168499</v>
      </c>
      <c r="D46" s="48">
        <f>VLOOKUP($A46,'Occupancy Raw Data'!$B$8:$BE$45,'Occupancy Raw Data'!AI$3,FALSE)</f>
        <v>53.8341007930416</v>
      </c>
      <c r="E46" s="48">
        <f>VLOOKUP($A46,'Occupancy Raw Data'!$B$8:$BE$45,'Occupancy Raw Data'!AJ$3,FALSE)</f>
        <v>57.613839856740803</v>
      </c>
      <c r="F46" s="48">
        <f>VLOOKUP($A46,'Occupancy Raw Data'!$B$8:$BE$45,'Occupancy Raw Data'!AK$3,FALSE)</f>
        <v>58.854566385264697</v>
      </c>
      <c r="G46" s="49">
        <f>VLOOKUP($A46,'Occupancy Raw Data'!$B$8:$BE$45,'Occupancy Raw Data'!AL$3,FALSE)</f>
        <v>52.174469173701702</v>
      </c>
      <c r="H46" s="48">
        <f>VLOOKUP($A46,'Occupancy Raw Data'!$B$8:$BE$45,'Occupancy Raw Data'!AN$3,FALSE)</f>
        <v>69.8260424661038</v>
      </c>
      <c r="I46" s="48">
        <f>VLOOKUP($A46,'Occupancy Raw Data'!$B$8:$BE$45,'Occupancy Raw Data'!AO$3,FALSE)</f>
        <v>72.934254284983297</v>
      </c>
      <c r="J46" s="49">
        <f>VLOOKUP($A46,'Occupancy Raw Data'!$B$8:$BE$45,'Occupancy Raw Data'!AP$3,FALSE)</f>
        <v>71.380148375543598</v>
      </c>
      <c r="K46" s="50">
        <f>VLOOKUP($A46,'Occupancy Raw Data'!$B$8:$BE$45,'Occupancy Raw Data'!AR$3,FALSE)</f>
        <v>57.6618060885136</v>
      </c>
      <c r="M46" s="47">
        <f>VLOOKUP($A46,'Occupancy Raw Data'!$B$8:$BE$45,'Occupancy Raw Data'!AT$3,FALSE)</f>
        <v>-3.7974732352389999</v>
      </c>
      <c r="N46" s="48">
        <f>VLOOKUP($A46,'Occupancy Raw Data'!$B$8:$BE$45,'Occupancy Raw Data'!AU$3,FALSE)</f>
        <v>-2.0795980614657901</v>
      </c>
      <c r="O46" s="48">
        <f>VLOOKUP($A46,'Occupancy Raw Data'!$B$8:$BE$45,'Occupancy Raw Data'!AV$3,FALSE)</f>
        <v>-1.2121702628537101</v>
      </c>
      <c r="P46" s="48">
        <f>VLOOKUP($A46,'Occupancy Raw Data'!$B$8:$BE$45,'Occupancy Raw Data'!AW$3,FALSE)</f>
        <v>-0.209490912735596</v>
      </c>
      <c r="Q46" s="48">
        <f>VLOOKUP($A46,'Occupancy Raw Data'!$B$8:$BE$45,'Occupancy Raw Data'!AX$3,FALSE)</f>
        <v>-2.6685099458662598</v>
      </c>
      <c r="R46" s="49">
        <f>VLOOKUP($A46,'Occupancy Raw Data'!$B$8:$BE$45,'Occupancy Raw Data'!AY$3,FALSE)</f>
        <v>-1.9195650085561899</v>
      </c>
      <c r="S46" s="48">
        <f>VLOOKUP($A46,'Occupancy Raw Data'!$B$8:$BE$45,'Occupancy Raw Data'!BA$3,FALSE)</f>
        <v>-4.0122132074233301</v>
      </c>
      <c r="T46" s="48">
        <f>VLOOKUP($A46,'Occupancy Raw Data'!$B$8:$BE$45,'Occupancy Raw Data'!BB$3,FALSE)</f>
        <v>-2.9271306343598602</v>
      </c>
      <c r="U46" s="49">
        <f>VLOOKUP($A46,'Occupancy Raw Data'!$B$8:$BE$45,'Occupancy Raw Data'!BC$3,FALSE)</f>
        <v>-3.4609078194916201</v>
      </c>
      <c r="V46" s="50">
        <f>VLOOKUP($A46,'Occupancy Raw Data'!$B$8:$BE$45,'Occupancy Raw Data'!BE$3,FALSE)</f>
        <v>-2.4604971305074002</v>
      </c>
      <c r="X46" s="51">
        <f>VLOOKUP($A46,'ADR Raw Data'!$B$6:$BE$43,'ADR Raw Data'!AG$1,FALSE)</f>
        <v>109.589085672621</v>
      </c>
      <c r="Y46" s="52">
        <f>VLOOKUP($A46,'ADR Raw Data'!$B$6:$BE$43,'ADR Raw Data'!AH$1,FALSE)</f>
        <v>104.659747398685</v>
      </c>
      <c r="Z46" s="52">
        <f>VLOOKUP($A46,'ADR Raw Data'!$B$6:$BE$43,'ADR Raw Data'!AI$1,FALSE)</f>
        <v>105.646819126819</v>
      </c>
      <c r="AA46" s="52">
        <f>VLOOKUP($A46,'ADR Raw Data'!$B$6:$BE$43,'ADR Raw Data'!AJ$1,FALSE)</f>
        <v>108.020900815896</v>
      </c>
      <c r="AB46" s="52">
        <f>VLOOKUP($A46,'ADR Raw Data'!$B$6:$BE$43,'ADR Raw Data'!AK$1,FALSE)</f>
        <v>117.256146155935</v>
      </c>
      <c r="AC46" s="53">
        <f>VLOOKUP($A46,'ADR Raw Data'!$B$6:$BE$43,'ADR Raw Data'!AL$1,FALSE)</f>
        <v>109.276293699436</v>
      </c>
      <c r="AD46" s="52">
        <f>VLOOKUP($A46,'ADR Raw Data'!$B$6:$BE$43,'ADR Raw Data'!AN$1,FALSE)</f>
        <v>175.36047856750301</v>
      </c>
      <c r="AE46" s="52">
        <f>VLOOKUP($A46,'ADR Raw Data'!$B$6:$BE$43,'ADR Raw Data'!AO$1,FALSE)</f>
        <v>177.43729305506801</v>
      </c>
      <c r="AF46" s="53">
        <f>VLOOKUP($A46,'ADR Raw Data'!$B$6:$BE$43,'ADR Raw Data'!AP$1,FALSE)</f>
        <v>176.42149426574599</v>
      </c>
      <c r="AG46" s="54">
        <f>VLOOKUP($A46,'ADR Raw Data'!$B$6:$BE$43,'ADR Raw Data'!AR$1,FALSE)</f>
        <v>133.02479108568801</v>
      </c>
      <c r="AI46" s="47">
        <f>VLOOKUP($A46,'ADR Raw Data'!$B$6:$BE$43,'ADR Raw Data'!AT$1,FALSE)</f>
        <v>2.6614034469961698</v>
      </c>
      <c r="AJ46" s="48">
        <f>VLOOKUP($A46,'ADR Raw Data'!$B$6:$BE$43,'ADR Raw Data'!AU$1,FALSE)</f>
        <v>0.76800076342012602</v>
      </c>
      <c r="AK46" s="48">
        <f>VLOOKUP($A46,'ADR Raw Data'!$B$6:$BE$43,'ADR Raw Data'!AV$1,FALSE)</f>
        <v>1.3258039307227001</v>
      </c>
      <c r="AL46" s="48">
        <f>VLOOKUP($A46,'ADR Raw Data'!$B$6:$BE$43,'ADR Raw Data'!AW$1,FALSE)</f>
        <v>5.10140676978006</v>
      </c>
      <c r="AM46" s="48">
        <f>VLOOKUP($A46,'ADR Raw Data'!$B$6:$BE$43,'ADR Raw Data'!AX$1,FALSE)</f>
        <v>0.25405561524333398</v>
      </c>
      <c r="AN46" s="49">
        <f>VLOOKUP($A46,'ADR Raw Data'!$B$6:$BE$43,'ADR Raw Data'!AY$1,FALSE)</f>
        <v>1.9584798061968101</v>
      </c>
      <c r="AO46" s="48">
        <f>VLOOKUP($A46,'ADR Raw Data'!$B$6:$BE$43,'ADR Raw Data'!BA$1,FALSE)</f>
        <v>0.881433410967421</v>
      </c>
      <c r="AP46" s="48">
        <f>VLOOKUP($A46,'ADR Raw Data'!$B$6:$BE$43,'ADR Raw Data'!BB$1,FALSE)</f>
        <v>1.8887962313534701</v>
      </c>
      <c r="AQ46" s="49">
        <f>VLOOKUP($A46,'ADR Raw Data'!$B$6:$BE$43,'ADR Raw Data'!BC$1,FALSE)</f>
        <v>1.39706699260842</v>
      </c>
      <c r="AR46" s="50">
        <f>VLOOKUP($A46,'ADR Raw Data'!$B$6:$BE$43,'ADR Raw Data'!BE$1,FALSE)</f>
        <v>1.52291052484428</v>
      </c>
      <c r="AT46" s="51">
        <f>VLOOKUP($A46,'RevPAR Raw Data'!$B$6:$BE$43,'RevPAR Raw Data'!AG$1,FALSE)</f>
        <v>48.113231231615202</v>
      </c>
      <c r="AU46" s="52">
        <f>VLOOKUP($A46,'RevPAR Raw Data'!$B$6:$BE$43,'RevPAR Raw Data'!AH$1,FALSE)</f>
        <v>54.468358805473798</v>
      </c>
      <c r="AV46" s="52">
        <f>VLOOKUP($A46,'RevPAR Raw Data'!$B$6:$BE$43,'RevPAR Raw Data'!AI$1,FALSE)</f>
        <v>66.692568103338004</v>
      </c>
      <c r="AW46" s="52">
        <f>VLOOKUP($A46,'RevPAR Raw Data'!$B$6:$BE$43,'RevPAR Raw Data'!AJ$1,FALSE)</f>
        <v>71.6278184550454</v>
      </c>
      <c r="AX46" s="52">
        <f>VLOOKUP($A46,'RevPAR Raw Data'!$B$6:$BE$43,'RevPAR Raw Data'!AK$1,FALSE)</f>
        <v>72.822128469113593</v>
      </c>
      <c r="AY46" s="53">
        <f>VLOOKUP($A46,'RevPAR Raw Data'!$B$6:$BE$43,'RevPAR Raw Data'!AL$1,FALSE)</f>
        <v>62.7448210129172</v>
      </c>
      <c r="AZ46" s="52">
        <f>VLOOKUP($A46,'RevPAR Raw Data'!$B$6:$BE$43,'RevPAR Raw Data'!AN$1,FALSE)</f>
        <v>115.835171377413</v>
      </c>
      <c r="BA46" s="52">
        <f>VLOOKUP($A46,'RevPAR Raw Data'!$B$6:$BE$43,'RevPAR Raw Data'!AO$1,FALSE)</f>
        <v>116.79612322547599</v>
      </c>
      <c r="BB46" s="53">
        <f>VLOOKUP($A46,'RevPAR Raw Data'!$B$6:$BE$43,'RevPAR Raw Data'!AP$1,FALSE)</f>
        <v>116.315647301445</v>
      </c>
      <c r="BC46" s="54">
        <f>VLOOKUP($A46,'RevPAR Raw Data'!$B$6:$BE$43,'RevPAR Raw Data'!AR$1,FALSE)</f>
        <v>78.050771381068003</v>
      </c>
      <c r="BE46" s="47">
        <f>VLOOKUP($A46,'RevPAR Raw Data'!$B$6:$BE$43,'RevPAR Raw Data'!AT$1,FALSE)</f>
        <v>-13.481608515498699</v>
      </c>
      <c r="BF46" s="48">
        <f>VLOOKUP($A46,'RevPAR Raw Data'!$B$6:$BE$43,'RevPAR Raw Data'!AU$1,FALSE)</f>
        <v>-7.9485254070537099</v>
      </c>
      <c r="BG46" s="48">
        <f>VLOOKUP($A46,'RevPAR Raw Data'!$B$6:$BE$43,'RevPAR Raw Data'!AV$1,FALSE)</f>
        <v>2.8855235473716201</v>
      </c>
      <c r="BH46" s="48">
        <f>VLOOKUP($A46,'RevPAR Raw Data'!$B$6:$BE$43,'RevPAR Raw Data'!AW$1,FALSE)</f>
        <v>11.7777312408105</v>
      </c>
      <c r="BI46" s="48">
        <f>VLOOKUP($A46,'RevPAR Raw Data'!$B$6:$BE$43,'RevPAR Raw Data'!AX$1,FALSE)</f>
        <v>4.34858039328416</v>
      </c>
      <c r="BJ46" s="49">
        <f>VLOOKUP($A46,'RevPAR Raw Data'!$B$6:$BE$43,'RevPAR Raw Data'!AY$1,FALSE)</f>
        <v>8.4362271397854793E-2</v>
      </c>
      <c r="BK46" s="48">
        <f>VLOOKUP($A46,'RevPAR Raw Data'!$B$6:$BE$43,'RevPAR Raw Data'!BA$1,FALSE)</f>
        <v>13.4783045850434</v>
      </c>
      <c r="BL46" s="48">
        <f>VLOOKUP($A46,'RevPAR Raw Data'!$B$6:$BE$43,'RevPAR Raw Data'!BB$1,FALSE)</f>
        <v>14.477070155525</v>
      </c>
      <c r="BM46" s="49">
        <f>VLOOKUP($A46,'RevPAR Raw Data'!$B$6:$BE$43,'RevPAR Raw Data'!BC$1,FALSE)</f>
        <v>13.977562215321299</v>
      </c>
      <c r="BN46" s="50">
        <f>VLOOKUP($A46,'RevPAR Raw Data'!$B$6:$BE$43,'RevPAR Raw Data'!BE$1,FALSE)</f>
        <v>5.5792936097632202</v>
      </c>
    </row>
    <row r="47" spans="1:66" x14ac:dyDescent="0.45">
      <c r="A47" s="63" t="s">
        <v>85</v>
      </c>
      <c r="B47" s="47">
        <f>VLOOKUP($A47,'Occupancy Raw Data'!$B$8:$BE$45,'Occupancy Raw Data'!AG$3,FALSE)</f>
        <v>43.392226148409797</v>
      </c>
      <c r="C47" s="48">
        <f>VLOOKUP($A47,'Occupancy Raw Data'!$B$8:$BE$45,'Occupancy Raw Data'!AH$3,FALSE)</f>
        <v>52.226148409893902</v>
      </c>
      <c r="D47" s="48">
        <f>VLOOKUP($A47,'Occupancy Raw Data'!$B$8:$BE$45,'Occupancy Raw Data'!AI$3,FALSE)</f>
        <v>57.985865724381597</v>
      </c>
      <c r="E47" s="48">
        <f>VLOOKUP($A47,'Occupancy Raw Data'!$B$8:$BE$45,'Occupancy Raw Data'!AJ$3,FALSE)</f>
        <v>59.787985865724302</v>
      </c>
      <c r="F47" s="48">
        <f>VLOOKUP($A47,'Occupancy Raw Data'!$B$8:$BE$45,'Occupancy Raw Data'!AK$3,FALSE)</f>
        <v>57.950530035335603</v>
      </c>
      <c r="G47" s="49">
        <f>VLOOKUP($A47,'Occupancy Raw Data'!$B$8:$BE$45,'Occupancy Raw Data'!AL$3,FALSE)</f>
        <v>54.268551236749097</v>
      </c>
      <c r="H47" s="48">
        <f>VLOOKUP($A47,'Occupancy Raw Data'!$B$8:$BE$45,'Occupancy Raw Data'!AN$3,FALSE)</f>
        <v>67.261484098939903</v>
      </c>
      <c r="I47" s="48">
        <f>VLOOKUP($A47,'Occupancy Raw Data'!$B$8:$BE$45,'Occupancy Raw Data'!AO$3,FALSE)</f>
        <v>69.1872791519434</v>
      </c>
      <c r="J47" s="49">
        <f>VLOOKUP($A47,'Occupancy Raw Data'!$B$8:$BE$45,'Occupancy Raw Data'!AP$3,FALSE)</f>
        <v>68.224381625441595</v>
      </c>
      <c r="K47" s="50">
        <f>VLOOKUP($A47,'Occupancy Raw Data'!$B$8:$BE$45,'Occupancy Raw Data'!AR$3,FALSE)</f>
        <v>58.255931347804101</v>
      </c>
      <c r="M47" s="47">
        <f>VLOOKUP($A47,'Occupancy Raw Data'!$B$8:$BE$45,'Occupancy Raw Data'!AT$3,FALSE)</f>
        <v>-20.517799352750799</v>
      </c>
      <c r="N47" s="48">
        <f>VLOOKUP($A47,'Occupancy Raw Data'!$B$8:$BE$45,'Occupancy Raw Data'!AU$3,FALSE)</f>
        <v>-15.081873024992801</v>
      </c>
      <c r="O47" s="48">
        <f>VLOOKUP($A47,'Occupancy Raw Data'!$B$8:$BE$45,'Occupancy Raw Data'!AV$3,FALSE)</f>
        <v>-15.477723409734701</v>
      </c>
      <c r="P47" s="48">
        <f>VLOOKUP($A47,'Occupancy Raw Data'!$B$8:$BE$45,'Occupancy Raw Data'!AW$3,FALSE)</f>
        <v>-15.378844711177701</v>
      </c>
      <c r="Q47" s="48">
        <f>VLOOKUP($A47,'Occupancy Raw Data'!$B$8:$BE$45,'Occupancy Raw Data'!AX$3,FALSE)</f>
        <v>-15.637860082304501</v>
      </c>
      <c r="R47" s="49">
        <f>VLOOKUP($A47,'Occupancy Raw Data'!$B$8:$BE$45,'Occupancy Raw Data'!AY$3,FALSE)</f>
        <v>-16.264107736764601</v>
      </c>
      <c r="S47" s="48">
        <f>VLOOKUP($A47,'Occupancy Raw Data'!$B$8:$BE$45,'Occupancy Raw Data'!BA$3,FALSE)</f>
        <v>-11.092947220924801</v>
      </c>
      <c r="T47" s="48">
        <f>VLOOKUP($A47,'Occupancy Raw Data'!$B$8:$BE$45,'Occupancy Raw Data'!BB$3,FALSE)</f>
        <v>-11.040436165379299</v>
      </c>
      <c r="U47" s="49">
        <f>VLOOKUP($A47,'Occupancy Raw Data'!$B$8:$BE$45,'Occupancy Raw Data'!BC$3,FALSE)</f>
        <v>-11.0663288807001</v>
      </c>
      <c r="V47" s="50">
        <f>VLOOKUP($A47,'Occupancy Raw Data'!$B$8:$BE$45,'Occupancy Raw Data'!BE$3,FALSE)</f>
        <v>-14.593894542090601</v>
      </c>
      <c r="X47" s="51">
        <f>VLOOKUP($A47,'ADR Raw Data'!$B$6:$BE$43,'ADR Raw Data'!AG$1,FALSE)</f>
        <v>85.550574104234499</v>
      </c>
      <c r="Y47" s="52">
        <f>VLOOKUP($A47,'ADR Raw Data'!$B$6:$BE$43,'ADR Raw Data'!AH$1,FALSE)</f>
        <v>86.637767253044601</v>
      </c>
      <c r="Z47" s="52">
        <f>VLOOKUP($A47,'ADR Raw Data'!$B$6:$BE$43,'ADR Raw Data'!AI$1,FALSE)</f>
        <v>88.730807434491098</v>
      </c>
      <c r="AA47" s="52">
        <f>VLOOKUP($A47,'ADR Raw Data'!$B$6:$BE$43,'ADR Raw Data'!AJ$1,FALSE)</f>
        <v>88.972174940898299</v>
      </c>
      <c r="AB47" s="52">
        <f>VLOOKUP($A47,'ADR Raw Data'!$B$6:$BE$43,'ADR Raw Data'!AK$1,FALSE)</f>
        <v>90.954301829268204</v>
      </c>
      <c r="AC47" s="53">
        <f>VLOOKUP($A47,'ADR Raw Data'!$B$6:$BE$43,'ADR Raw Data'!AL$1,FALSE)</f>
        <v>88.347435212918299</v>
      </c>
      <c r="AD47" s="52">
        <f>VLOOKUP($A47,'ADR Raw Data'!$B$6:$BE$43,'ADR Raw Data'!AN$1,FALSE)</f>
        <v>102.669511426319</v>
      </c>
      <c r="AE47" s="52">
        <f>VLOOKUP($A47,'ADR Raw Data'!$B$6:$BE$43,'ADR Raw Data'!AO$1,FALSE)</f>
        <v>105.419346271705</v>
      </c>
      <c r="AF47" s="53">
        <f>VLOOKUP($A47,'ADR Raw Data'!$B$6:$BE$43,'ADR Raw Data'!AP$1,FALSE)</f>
        <v>104.06383400233</v>
      </c>
      <c r="AG47" s="54">
        <f>VLOOKUP($A47,'ADR Raw Data'!$B$6:$BE$43,'ADR Raw Data'!AR$1,FALSE)</f>
        <v>93.606208569819302</v>
      </c>
      <c r="AI47" s="47">
        <f>VLOOKUP($A47,'ADR Raw Data'!$B$6:$BE$43,'ADR Raw Data'!AT$1,FALSE)</f>
        <v>4.94396808404111</v>
      </c>
      <c r="AJ47" s="48">
        <f>VLOOKUP($A47,'ADR Raw Data'!$B$6:$BE$43,'ADR Raw Data'!AU$1,FALSE)</f>
        <v>6.2261351075168099</v>
      </c>
      <c r="AK47" s="48">
        <f>VLOOKUP($A47,'ADR Raw Data'!$B$6:$BE$43,'ADR Raw Data'!AV$1,FALSE)</f>
        <v>5.7910029486259296</v>
      </c>
      <c r="AL47" s="48">
        <f>VLOOKUP($A47,'ADR Raw Data'!$B$6:$BE$43,'ADR Raw Data'!AW$1,FALSE)</f>
        <v>6.3114946474310001</v>
      </c>
      <c r="AM47" s="48">
        <f>VLOOKUP($A47,'ADR Raw Data'!$B$6:$BE$43,'ADR Raw Data'!AX$1,FALSE)</f>
        <v>6.6426669406272998</v>
      </c>
      <c r="AN47" s="49">
        <f>VLOOKUP($A47,'ADR Raw Data'!$B$6:$BE$43,'ADR Raw Data'!AY$1,FALSE)</f>
        <v>6.0619222108646804</v>
      </c>
      <c r="AO47" s="48">
        <f>VLOOKUP($A47,'ADR Raw Data'!$B$6:$BE$43,'ADR Raw Data'!BA$1,FALSE)</f>
        <v>4.8976206702678402</v>
      </c>
      <c r="AP47" s="48">
        <f>VLOOKUP($A47,'ADR Raw Data'!$B$6:$BE$43,'ADR Raw Data'!BB$1,FALSE)</f>
        <v>6.5085302787545301</v>
      </c>
      <c r="AQ47" s="49">
        <f>VLOOKUP($A47,'ADR Raw Data'!$B$6:$BE$43,'ADR Raw Data'!BC$1,FALSE)</f>
        <v>5.7191235090457804</v>
      </c>
      <c r="AR47" s="50">
        <f>VLOOKUP($A47,'ADR Raw Data'!$B$6:$BE$43,'ADR Raw Data'!BE$1,FALSE)</f>
        <v>6.17553429920331</v>
      </c>
      <c r="AT47" s="51">
        <f>VLOOKUP($A47,'RevPAR Raw Data'!$B$6:$BE$43,'RevPAR Raw Data'!AG$1,FALSE)</f>
        <v>37.628579505300301</v>
      </c>
      <c r="AU47" s="52">
        <f>VLOOKUP($A47,'RevPAR Raw Data'!$B$6:$BE$43,'RevPAR Raw Data'!AH$1,FALSE)</f>
        <v>44.604994699646603</v>
      </c>
      <c r="AV47" s="52">
        <f>VLOOKUP($A47,'RevPAR Raw Data'!$B$6:$BE$43,'RevPAR Raw Data'!AI$1,FALSE)</f>
        <v>52.623913427561803</v>
      </c>
      <c r="AW47" s="52">
        <f>VLOOKUP($A47,'RevPAR Raw Data'!$B$6:$BE$43,'RevPAR Raw Data'!AJ$1,FALSE)</f>
        <v>54.623641342756102</v>
      </c>
      <c r="AX47" s="52">
        <f>VLOOKUP($A47,'RevPAR Raw Data'!$B$6:$BE$43,'RevPAR Raw Data'!AK$1,FALSE)</f>
        <v>51.709607773851502</v>
      </c>
      <c r="AY47" s="53">
        <f>VLOOKUP($A47,'RevPAR Raw Data'!$B$6:$BE$43,'RevPAR Raw Data'!AL$1,FALSE)</f>
        <v>48.238147349823301</v>
      </c>
      <c r="AZ47" s="52">
        <f>VLOOKUP($A47,'RevPAR Raw Data'!$B$6:$BE$43,'RevPAR Raw Data'!AN$1,FALSE)</f>
        <v>61.555227915194301</v>
      </c>
      <c r="BA47" s="52">
        <f>VLOOKUP($A47,'RevPAR Raw Data'!$B$6:$BE$43,'RevPAR Raw Data'!AO$1,FALSE)</f>
        <v>64.716443462897502</v>
      </c>
      <c r="BB47" s="53">
        <f>VLOOKUP($A47,'RevPAR Raw Data'!$B$6:$BE$43,'RevPAR Raw Data'!AP$1,FALSE)</f>
        <v>63.135835689045898</v>
      </c>
      <c r="BC47" s="54">
        <f>VLOOKUP($A47,'RevPAR Raw Data'!$B$6:$BE$43,'RevPAR Raw Data'!AR$1,FALSE)</f>
        <v>52.4946297324583</v>
      </c>
      <c r="BE47" s="47">
        <f>VLOOKUP($A47,'RevPAR Raw Data'!$B$6:$BE$43,'RevPAR Raw Data'!AT$1,FALSE)</f>
        <v>-14.909306422049699</v>
      </c>
      <c r="BF47" s="48">
        <f>VLOOKUP($A47,'RevPAR Raw Data'!$B$6:$BE$43,'RevPAR Raw Data'!AU$1,FALSE)</f>
        <v>-12.0021544921293</v>
      </c>
      <c r="BG47" s="48">
        <f>VLOOKUP($A47,'RevPAR Raw Data'!$B$6:$BE$43,'RevPAR Raw Data'!AV$1,FALSE)</f>
        <v>-8.5299398407043103</v>
      </c>
      <c r="BH47" s="48">
        <f>VLOOKUP($A47,'RevPAR Raw Data'!$B$6:$BE$43,'RevPAR Raw Data'!AW$1,FALSE)</f>
        <v>-7.5552635494399096</v>
      </c>
      <c r="BI47" s="48">
        <f>VLOOKUP($A47,'RevPAR Raw Data'!$B$6:$BE$43,'RevPAR Raw Data'!AX$1,FALSE)</f>
        <v>-8.8700594525285794</v>
      </c>
      <c r="BJ47" s="49">
        <f>VLOOKUP($A47,'RevPAR Raw Data'!$B$6:$BE$43,'RevPAR Raw Data'!AY$1,FALSE)</f>
        <v>-10.0948291279621</v>
      </c>
      <c r="BK47" s="48">
        <f>VLOOKUP($A47,'RevPAR Raw Data'!$B$6:$BE$43,'RevPAR Raw Data'!BA$1,FALSE)</f>
        <v>-8.4408306814703007</v>
      </c>
      <c r="BL47" s="48">
        <f>VLOOKUP($A47,'RevPAR Raw Data'!$B$6:$BE$43,'RevPAR Raw Data'!BB$1,FALSE)</f>
        <v>-5.3426803892253796</v>
      </c>
      <c r="BM47" s="49">
        <f>VLOOKUP($A47,'RevPAR Raw Data'!$B$6:$BE$43,'RevPAR Raw Data'!BC$1,FALSE)</f>
        <v>-6.8787414832434397</v>
      </c>
      <c r="BN47" s="50">
        <f>VLOOKUP($A47,'RevPAR Raw Data'!$B$6:$BE$43,'RevPAR Raw Data'!BE$1,FALSE)</f>
        <v>-9.0150331833487698</v>
      </c>
    </row>
    <row r="48" spans="1:66" ht="16.5" thickBot="1" x14ac:dyDescent="0.5">
      <c r="A48" s="63" t="s">
        <v>86</v>
      </c>
      <c r="B48" s="67">
        <f>VLOOKUP($A48,'Occupancy Raw Data'!$B$8:$BE$45,'Occupancy Raw Data'!AG$3,FALSE)</f>
        <v>49.001908116835402</v>
      </c>
      <c r="C48" s="68">
        <f>VLOOKUP($A48,'Occupancy Raw Data'!$B$8:$BE$45,'Occupancy Raw Data'!AH$3,FALSE)</f>
        <v>54.983120504916997</v>
      </c>
      <c r="D48" s="68">
        <f>VLOOKUP($A48,'Occupancy Raw Data'!$B$8:$BE$45,'Occupancy Raw Data'!AI$3,FALSE)</f>
        <v>61.441362101864001</v>
      </c>
      <c r="E48" s="68">
        <f>VLOOKUP($A48,'Occupancy Raw Data'!$B$8:$BE$45,'Occupancy Raw Data'!AJ$3,FALSE)</f>
        <v>62.336709232349897</v>
      </c>
      <c r="F48" s="68">
        <f>VLOOKUP($A48,'Occupancy Raw Data'!$B$8:$BE$45,'Occupancy Raw Data'!AK$3,FALSE)</f>
        <v>61.239542051959397</v>
      </c>
      <c r="G48" s="69">
        <f>VLOOKUP($A48,'Occupancy Raw Data'!$B$8:$BE$45,'Occupancy Raw Data'!AL$3,FALSE)</f>
        <v>57.800528401585197</v>
      </c>
      <c r="H48" s="68">
        <f>VLOOKUP($A48,'Occupancy Raw Data'!$B$8:$BE$45,'Occupancy Raw Data'!AN$3,FALSE)</f>
        <v>69.9324820196682</v>
      </c>
      <c r="I48" s="68">
        <f>VLOOKUP($A48,'Occupancy Raw Data'!$B$8:$BE$45,'Occupancy Raw Data'!AO$3,FALSE)</f>
        <v>74.867899603698802</v>
      </c>
      <c r="J48" s="69">
        <f>VLOOKUP($A48,'Occupancy Raw Data'!$B$8:$BE$45,'Occupancy Raw Data'!AP$3,FALSE)</f>
        <v>72.400190811683501</v>
      </c>
      <c r="K48" s="70">
        <f>VLOOKUP($A48,'Occupancy Raw Data'!$B$8:$BE$45,'Occupancy Raw Data'!AR$3,FALSE)</f>
        <v>61.971860518756102</v>
      </c>
      <c r="M48" s="67">
        <f>VLOOKUP($A48,'Occupancy Raw Data'!$B$8:$BE$45,'Occupancy Raw Data'!AT$3,FALSE)</f>
        <v>9.8682665773776108</v>
      </c>
      <c r="N48" s="68">
        <f>VLOOKUP($A48,'Occupancy Raw Data'!$B$8:$BE$45,'Occupancy Raw Data'!AU$3,FALSE)</f>
        <v>13.8032681750863</v>
      </c>
      <c r="O48" s="68">
        <f>VLOOKUP($A48,'Occupancy Raw Data'!$B$8:$BE$45,'Occupancy Raw Data'!AV$3,FALSE)</f>
        <v>11.9217137976151</v>
      </c>
      <c r="P48" s="68">
        <f>VLOOKUP($A48,'Occupancy Raw Data'!$B$8:$BE$45,'Occupancy Raw Data'!AW$3,FALSE)</f>
        <v>12.5988094373589</v>
      </c>
      <c r="Q48" s="68">
        <f>VLOOKUP($A48,'Occupancy Raw Data'!$B$8:$BE$45,'Occupancy Raw Data'!AX$3,FALSE)</f>
        <v>12.2744133764342</v>
      </c>
      <c r="R48" s="69">
        <f>VLOOKUP($A48,'Occupancy Raw Data'!$B$8:$BE$45,'Occupancy Raw Data'!AY$3,FALSE)</f>
        <v>12.1391758047923</v>
      </c>
      <c r="S48" s="68">
        <f>VLOOKUP($A48,'Occupancy Raw Data'!$B$8:$BE$45,'Occupancy Raw Data'!BA$3,FALSE)</f>
        <v>3.638853908842</v>
      </c>
      <c r="T48" s="68">
        <f>VLOOKUP($A48,'Occupancy Raw Data'!$B$8:$BE$45,'Occupancy Raw Data'!BB$3,FALSE)</f>
        <v>5.8721883950951597</v>
      </c>
      <c r="U48" s="69">
        <f>VLOOKUP($A48,'Occupancy Raw Data'!$B$8:$BE$45,'Occupancy Raw Data'!BC$3,FALSE)</f>
        <v>4.7816880754645101</v>
      </c>
      <c r="V48" s="70">
        <f>VLOOKUP($A48,'Occupancy Raw Data'!$B$8:$BE$45,'Occupancy Raw Data'!BE$3,FALSE)</f>
        <v>9.5710452847947405</v>
      </c>
      <c r="X48" s="71">
        <f>VLOOKUP($A48,'ADR Raw Data'!$B$6:$BE$43,'ADR Raw Data'!AG$1,FALSE)</f>
        <v>109.834199490789</v>
      </c>
      <c r="Y48" s="72">
        <f>VLOOKUP($A48,'ADR Raw Data'!$B$6:$BE$43,'ADR Raw Data'!AH$1,FALSE)</f>
        <v>108.675700747463</v>
      </c>
      <c r="Z48" s="72">
        <f>VLOOKUP($A48,'ADR Raw Data'!$B$6:$BE$43,'ADR Raw Data'!AI$1,FALSE)</f>
        <v>110.26321309125601</v>
      </c>
      <c r="AA48" s="72">
        <f>VLOOKUP($A48,'ADR Raw Data'!$B$6:$BE$43,'ADR Raw Data'!AJ$1,FALSE)</f>
        <v>109.84624381916601</v>
      </c>
      <c r="AB48" s="72">
        <f>VLOOKUP($A48,'ADR Raw Data'!$B$6:$BE$43,'ADR Raw Data'!AK$1,FALSE)</f>
        <v>111.672766492899</v>
      </c>
      <c r="AC48" s="73">
        <f>VLOOKUP($A48,'ADR Raw Data'!$B$6:$BE$43,'ADR Raw Data'!AL$1,FALSE)</f>
        <v>110.09719054330201</v>
      </c>
      <c r="AD48" s="72">
        <f>VLOOKUP($A48,'ADR Raw Data'!$B$6:$BE$43,'ADR Raw Data'!AN$1,FALSE)</f>
        <v>141.54374488403801</v>
      </c>
      <c r="AE48" s="72">
        <f>VLOOKUP($A48,'ADR Raw Data'!$B$6:$BE$43,'ADR Raw Data'!AO$1,FALSE)</f>
        <v>147.970057834632</v>
      </c>
      <c r="AF48" s="73">
        <f>VLOOKUP($A48,'ADR Raw Data'!$B$6:$BE$43,'ADR Raw Data'!AP$1,FALSE)</f>
        <v>144.8664195028</v>
      </c>
      <c r="AG48" s="74">
        <f>VLOOKUP($A48,'ADR Raw Data'!$B$6:$BE$43,'ADR Raw Data'!AR$1,FALSE)</f>
        <v>121.70291329724201</v>
      </c>
      <c r="AI48" s="67">
        <f>VLOOKUP($A48,'ADR Raw Data'!$B$6:$BE$43,'ADR Raw Data'!AT$1,FALSE)</f>
        <v>1.33871109599021</v>
      </c>
      <c r="AJ48" s="68">
        <f>VLOOKUP($A48,'ADR Raw Data'!$B$6:$BE$43,'ADR Raw Data'!AU$1,FALSE)</f>
        <v>4.3011727009328098</v>
      </c>
      <c r="AK48" s="68">
        <f>VLOOKUP($A48,'ADR Raw Data'!$B$6:$BE$43,'ADR Raw Data'!AV$1,FALSE)</f>
        <v>5.7781642396444397</v>
      </c>
      <c r="AL48" s="68">
        <f>VLOOKUP($A48,'ADR Raw Data'!$B$6:$BE$43,'ADR Raw Data'!AW$1,FALSE)</f>
        <v>4.8895436365189804</v>
      </c>
      <c r="AM48" s="68">
        <f>VLOOKUP($A48,'ADR Raw Data'!$B$6:$BE$43,'ADR Raw Data'!AX$1,FALSE)</f>
        <v>4.5355532615899801</v>
      </c>
      <c r="AN48" s="69">
        <f>VLOOKUP($A48,'ADR Raw Data'!$B$6:$BE$43,'ADR Raw Data'!AY$1,FALSE)</f>
        <v>4.2583021803562797</v>
      </c>
      <c r="AO48" s="68">
        <f>VLOOKUP($A48,'ADR Raw Data'!$B$6:$BE$43,'ADR Raw Data'!BA$1,FALSE)</f>
        <v>2.47034102699762</v>
      </c>
      <c r="AP48" s="68">
        <f>VLOOKUP($A48,'ADR Raw Data'!$B$6:$BE$43,'ADR Raw Data'!BB$1,FALSE)</f>
        <v>3.4315983406856199</v>
      </c>
      <c r="AQ48" s="69">
        <f>VLOOKUP($A48,'ADR Raw Data'!$B$6:$BE$43,'ADR Raw Data'!BC$1,FALSE)</f>
        <v>2.99498184442399</v>
      </c>
      <c r="AR48" s="70">
        <f>VLOOKUP($A48,'ADR Raw Data'!$B$6:$BE$43,'ADR Raw Data'!BE$1,FALSE)</f>
        <v>3.28177069701441</v>
      </c>
      <c r="AT48" s="71">
        <f>VLOOKUP($A48,'RevPAR Raw Data'!$B$6:$BE$43,'RevPAR Raw Data'!AG$1,FALSE)</f>
        <v>56.194333993835301</v>
      </c>
      <c r="AU48" s="72">
        <f>VLOOKUP($A48,'RevPAR Raw Data'!$B$6:$BE$43,'RevPAR Raw Data'!AH$1,FALSE)</f>
        <v>61.814931381183001</v>
      </c>
      <c r="AV48" s="72">
        <f>VLOOKUP($A48,'RevPAR Raw Data'!$B$6:$BE$43,'RevPAR Raw Data'!AI$1,FALSE)</f>
        <v>70.466543006017901</v>
      </c>
      <c r="AW48" s="72">
        <f>VLOOKUP($A48,'RevPAR Raw Data'!$B$6:$BE$43,'RevPAR Raw Data'!AJ$1,FALSE)</f>
        <v>72.460920666373099</v>
      </c>
      <c r="AX48" s="72">
        <f>VLOOKUP($A48,'RevPAR Raw Data'!$B$6:$BE$43,'RevPAR Raw Data'!AK$1,FALSE)</f>
        <v>72.705510788199007</v>
      </c>
      <c r="AY48" s="73">
        <f>VLOOKUP($A48,'RevPAR Raw Data'!$B$6:$BE$43,'RevPAR Raw Data'!AL$1,FALSE)</f>
        <v>66.728447967121596</v>
      </c>
      <c r="AZ48" s="72">
        <f>VLOOKUP($A48,'RevPAR Raw Data'!$B$6:$BE$43,'RevPAR Raw Data'!AN$1,FALSE)</f>
        <v>101.33707250843899</v>
      </c>
      <c r="BA48" s="72">
        <f>VLOOKUP($A48,'RevPAR Raw Data'!$B$6:$BE$43,'RevPAR Raw Data'!AO$1,FALSE)</f>
        <v>111.91362101864</v>
      </c>
      <c r="BB48" s="73">
        <f>VLOOKUP($A48,'RevPAR Raw Data'!$B$6:$BE$43,'RevPAR Raw Data'!AP$1,FALSE)</f>
        <v>106.62534676353999</v>
      </c>
      <c r="BC48" s="74">
        <f>VLOOKUP($A48,'RevPAR Raw Data'!$B$6:$BE$43,'RevPAR Raw Data'!AR$1,FALSE)</f>
        <v>78.127561908955499</v>
      </c>
      <c r="BE48" s="67">
        <f>VLOOKUP($A48,'RevPAR Raw Data'!$B$6:$BE$43,'RevPAR Raw Data'!AT$1,FALSE)</f>
        <v>9.4579708669585401</v>
      </c>
      <c r="BF48" s="68">
        <f>VLOOKUP($A48,'RevPAR Raw Data'!$B$6:$BE$43,'RevPAR Raw Data'!AU$1,FALSE)</f>
        <v>12.8352362652699</v>
      </c>
      <c r="BG48" s="68">
        <f>VLOOKUP($A48,'RevPAR Raw Data'!$B$6:$BE$43,'RevPAR Raw Data'!AV$1,FALSE)</f>
        <v>13.7206492619272</v>
      </c>
      <c r="BH48" s="68">
        <f>VLOOKUP($A48,'RevPAR Raw Data'!$B$6:$BE$43,'RevPAR Raw Data'!AW$1,FALSE)</f>
        <v>14.238462278178799</v>
      </c>
      <c r="BI48" s="68">
        <f>VLOOKUP($A48,'RevPAR Raw Data'!$B$6:$BE$43,'RevPAR Raw Data'!AX$1,FALSE)</f>
        <v>15.692659233702001</v>
      </c>
      <c r="BJ48" s="69">
        <f>VLOOKUP($A48,'RevPAR Raw Data'!$B$6:$BE$43,'RevPAR Raw Data'!AY$1,FALSE)</f>
        <v>13.345009007145199</v>
      </c>
      <c r="BK48" s="68">
        <f>VLOOKUP($A48,'RevPAR Raw Data'!$B$6:$BE$43,'RevPAR Raw Data'!BA$1,FALSE)</f>
        <v>15.4788738943647</v>
      </c>
      <c r="BL48" s="68">
        <f>VLOOKUP($A48,'RevPAR Raw Data'!$B$6:$BE$43,'RevPAR Raw Data'!BB$1,FALSE)</f>
        <v>17.421091401962698</v>
      </c>
      <c r="BM48" s="69">
        <f>VLOOKUP($A48,'RevPAR Raw Data'!$B$6:$BE$43,'RevPAR Raw Data'!BC$1,FALSE)</f>
        <v>16.4900647512783</v>
      </c>
      <c r="BN48" s="70">
        <f>VLOOKUP($A48,'RevPAR Raw Data'!$B$6:$BE$43,'RevPAR Raw Data'!BE$1,FALSE)</f>
        <v>14.550950669120301</v>
      </c>
    </row>
    <row r="49" spans="1:11" ht="14.25" customHeight="1" x14ac:dyDescent="0.45">
      <c r="A49" s="117" t="s">
        <v>106</v>
      </c>
      <c r="B49" s="117"/>
      <c r="C49" s="117"/>
      <c r="D49" s="117"/>
      <c r="E49" s="117"/>
      <c r="F49" s="117"/>
      <c r="G49" s="117"/>
      <c r="H49" s="117"/>
      <c r="I49" s="117"/>
      <c r="J49" s="117"/>
      <c r="K49" s="117"/>
    </row>
    <row r="50" spans="1:11" x14ac:dyDescent="0.45">
      <c r="A50" s="117"/>
      <c r="B50" s="117"/>
      <c r="C50" s="117"/>
      <c r="D50" s="117"/>
      <c r="E50" s="117"/>
      <c r="F50" s="117"/>
      <c r="G50" s="117"/>
      <c r="H50" s="117"/>
      <c r="I50" s="117"/>
      <c r="J50" s="117"/>
      <c r="K50" s="117"/>
    </row>
    <row r="51" spans="1:11" x14ac:dyDescent="0.45">
      <c r="A51" s="117"/>
      <c r="B51" s="117"/>
      <c r="C51" s="117"/>
      <c r="D51" s="117"/>
      <c r="E51" s="117"/>
      <c r="F51" s="117"/>
      <c r="G51" s="117"/>
      <c r="H51" s="117"/>
      <c r="I51" s="117"/>
      <c r="J51" s="117"/>
      <c r="K51" s="117"/>
    </row>
  </sheetData>
  <sheetProtection algorithmName="SHA-512" hashValue="qIksMW2wHqK23l5vb3Gq8erZC2eWb+Zt5bErFOUfgbQZob/wypI66x+mV+XfNCLtg2yw2cXOqd6Gp4b7cHDBOA==" saltValue="vOUuZUyRyHFORraiV4+WuQ=="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49:K51"/>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E15" sqref="AE15"/>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82"/>
      <c r="B1" s="83" t="s">
        <v>98</v>
      </c>
      <c r="D1" s="7"/>
      <c r="E1" s="7"/>
      <c r="F1" s="7"/>
      <c r="G1" s="7"/>
      <c r="H1" s="7"/>
      <c r="I1" s="7"/>
      <c r="J1" s="7"/>
      <c r="K1" s="7"/>
      <c r="L1" s="7"/>
      <c r="M1" s="7"/>
      <c r="N1" s="7"/>
      <c r="O1" s="7"/>
      <c r="P1" s="7"/>
      <c r="Q1" s="7"/>
      <c r="R1" s="7"/>
      <c r="S1" s="7"/>
      <c r="T1" s="7"/>
      <c r="U1" s="7"/>
      <c r="V1" s="7"/>
      <c r="W1" s="7"/>
      <c r="X1" s="7"/>
      <c r="Y1" s="155"/>
      <c r="Z1" s="155"/>
      <c r="AA1" s="155"/>
      <c r="AB1" s="155"/>
      <c r="AC1" s="155"/>
      <c r="AD1" s="155"/>
      <c r="AE1" s="155"/>
      <c r="AF1" s="155"/>
      <c r="AG1" s="155"/>
      <c r="AH1" s="155"/>
      <c r="AI1" s="155"/>
      <c r="AJ1" s="155"/>
      <c r="AK1" s="155"/>
      <c r="AL1" s="155"/>
    </row>
    <row r="2" spans="1:50" ht="15" customHeight="1" x14ac:dyDescent="0.25">
      <c r="A2" s="7"/>
      <c r="B2" t="s">
        <v>123</v>
      </c>
      <c r="C2" s="7"/>
      <c r="D2" s="7"/>
      <c r="E2" s="7"/>
      <c r="F2" s="7"/>
      <c r="G2" s="7"/>
      <c r="H2" s="7"/>
      <c r="I2" s="7"/>
      <c r="J2" s="7"/>
      <c r="K2" s="7"/>
      <c r="L2" s="7"/>
      <c r="M2" s="7"/>
      <c r="N2" s="7"/>
      <c r="O2" s="7"/>
      <c r="P2" s="7"/>
      <c r="Q2" s="7"/>
      <c r="R2" s="7"/>
      <c r="S2" s="7"/>
      <c r="T2" s="7"/>
      <c r="U2" s="7"/>
      <c r="V2" s="7"/>
      <c r="W2" s="7"/>
      <c r="X2" s="7"/>
      <c r="Y2" s="155"/>
      <c r="Z2" s="155"/>
      <c r="AA2" s="155"/>
      <c r="AB2" s="155"/>
      <c r="AC2" s="155"/>
      <c r="AD2" s="155"/>
      <c r="AE2" s="155"/>
      <c r="AF2" s="155"/>
      <c r="AG2" s="155"/>
      <c r="AH2" s="155"/>
      <c r="AI2" s="155"/>
      <c r="AJ2" s="155"/>
      <c r="AK2" s="155"/>
      <c r="AL2" s="155"/>
    </row>
    <row r="3" spans="1:50" x14ac:dyDescent="0.25">
      <c r="A3" s="7"/>
      <c r="B3" s="7"/>
      <c r="C3" s="7"/>
      <c r="D3" s="7"/>
      <c r="E3" s="7"/>
      <c r="F3" s="7"/>
      <c r="G3" s="7"/>
      <c r="H3" s="7"/>
      <c r="I3" s="7"/>
      <c r="J3" s="7"/>
      <c r="K3" s="7"/>
      <c r="L3" s="7"/>
      <c r="M3" s="7"/>
      <c r="N3" s="7"/>
      <c r="O3" s="7"/>
      <c r="P3" s="7"/>
      <c r="Q3" s="7"/>
      <c r="R3" s="7"/>
      <c r="S3" s="7"/>
      <c r="T3" s="7"/>
      <c r="U3" s="7"/>
      <c r="V3" s="7"/>
      <c r="W3" s="7"/>
      <c r="X3" s="7"/>
      <c r="Y3" s="155"/>
      <c r="Z3" s="155"/>
      <c r="AA3" s="155"/>
      <c r="AB3" s="155"/>
      <c r="AC3" s="155"/>
      <c r="AD3" s="155"/>
      <c r="AE3" s="155"/>
      <c r="AF3" s="155"/>
      <c r="AG3" s="155"/>
      <c r="AH3" s="155"/>
      <c r="AI3" s="155"/>
      <c r="AJ3" s="155"/>
      <c r="AK3" s="155"/>
      <c r="AL3" s="155"/>
    </row>
    <row r="4" spans="1:50" x14ac:dyDescent="0.25">
      <c r="A4" s="7"/>
      <c r="B4" s="7"/>
      <c r="C4" s="7"/>
      <c r="D4" s="7"/>
      <c r="E4" s="7"/>
      <c r="F4" s="7"/>
      <c r="G4" s="7"/>
      <c r="H4" s="7"/>
      <c r="I4" s="7"/>
      <c r="J4" s="7"/>
      <c r="K4" s="7"/>
      <c r="L4" s="7"/>
      <c r="M4" s="7"/>
      <c r="N4" s="7"/>
      <c r="O4" s="7"/>
      <c r="P4" s="7"/>
      <c r="Q4" s="7"/>
      <c r="R4" s="7"/>
      <c r="S4" s="7"/>
      <c r="T4" s="7"/>
      <c r="U4" s="7"/>
      <c r="V4" s="7"/>
      <c r="W4" s="7"/>
      <c r="X4" s="7"/>
      <c r="Y4" s="155"/>
      <c r="Z4" s="155"/>
      <c r="AA4" s="155"/>
      <c r="AB4" s="155"/>
      <c r="AC4" s="155"/>
      <c r="AD4" s="155"/>
      <c r="AE4" s="155"/>
      <c r="AF4" s="155"/>
      <c r="AG4" s="155"/>
      <c r="AH4" s="155"/>
      <c r="AI4" s="155"/>
      <c r="AJ4" s="155"/>
      <c r="AK4" s="155"/>
      <c r="AL4" s="155"/>
    </row>
    <row r="5" spans="1:50" x14ac:dyDescent="0.25">
      <c r="A5" s="7"/>
      <c r="B5" s="7"/>
      <c r="C5" s="7"/>
      <c r="D5" s="7"/>
      <c r="E5" s="7"/>
      <c r="F5" s="7"/>
      <c r="G5" s="7"/>
      <c r="H5" s="7"/>
      <c r="I5" s="7"/>
      <c r="J5" s="7"/>
      <c r="K5" s="7"/>
      <c r="L5" s="7"/>
      <c r="M5" s="7"/>
      <c r="N5" s="7"/>
      <c r="O5" s="7"/>
      <c r="P5" s="7"/>
      <c r="Q5" s="7"/>
      <c r="R5" s="7"/>
      <c r="S5" s="7"/>
      <c r="T5" s="7"/>
      <c r="U5" s="7"/>
      <c r="V5" s="7"/>
      <c r="W5" s="7"/>
      <c r="X5" s="7"/>
      <c r="Y5" s="155"/>
      <c r="Z5" s="155"/>
      <c r="AA5" s="155"/>
      <c r="AB5" s="155"/>
      <c r="AC5" s="155"/>
      <c r="AD5" s="155"/>
      <c r="AE5" s="155"/>
      <c r="AF5" s="155"/>
      <c r="AG5" s="155"/>
      <c r="AH5" s="155"/>
      <c r="AI5" s="155"/>
      <c r="AJ5" s="155"/>
      <c r="AK5" s="155"/>
      <c r="AL5" s="155"/>
    </row>
    <row r="6" spans="1:50" x14ac:dyDescent="0.25">
      <c r="A6" s="7"/>
      <c r="B6" s="7"/>
      <c r="C6" s="7"/>
      <c r="D6" s="7"/>
      <c r="E6" s="7"/>
      <c r="F6" s="7"/>
      <c r="G6" s="7"/>
      <c r="H6" s="7"/>
      <c r="I6" s="7"/>
      <c r="J6" s="7"/>
      <c r="K6" s="7"/>
      <c r="L6" s="7"/>
      <c r="M6" s="7"/>
      <c r="N6" s="7"/>
      <c r="O6" s="7"/>
      <c r="P6" s="7"/>
      <c r="Q6" s="7"/>
      <c r="R6" s="7"/>
      <c r="S6" s="7"/>
      <c r="T6" s="7"/>
      <c r="U6" s="7"/>
      <c r="V6" s="7"/>
      <c r="W6" s="7"/>
      <c r="X6" s="7"/>
      <c r="Y6" s="155"/>
      <c r="Z6" s="155"/>
      <c r="AA6" s="155"/>
      <c r="AB6" s="155"/>
      <c r="AC6" s="155"/>
      <c r="AD6" s="155"/>
      <c r="AE6" s="155"/>
      <c r="AF6" s="155"/>
      <c r="AG6" s="155"/>
      <c r="AH6" s="155"/>
      <c r="AI6" s="155"/>
      <c r="AJ6" s="155"/>
      <c r="AK6" s="155"/>
      <c r="AL6" s="155"/>
    </row>
    <row r="7" spans="1:50" x14ac:dyDescent="0.25">
      <c r="A7" s="7"/>
      <c r="B7" s="7"/>
      <c r="C7" s="7"/>
      <c r="D7" s="7"/>
      <c r="E7" s="7"/>
      <c r="F7" s="7"/>
      <c r="G7" s="7"/>
      <c r="H7" s="7"/>
      <c r="I7" s="7"/>
      <c r="J7" s="7"/>
      <c r="K7" s="7"/>
      <c r="L7" s="7"/>
      <c r="M7" s="7"/>
      <c r="N7" s="7"/>
      <c r="O7" s="7"/>
      <c r="P7" s="7"/>
      <c r="Q7" s="7"/>
      <c r="R7" s="7"/>
      <c r="S7" s="7"/>
      <c r="T7" s="7"/>
      <c r="U7" s="7"/>
      <c r="V7" s="7"/>
      <c r="W7" s="7"/>
      <c r="X7" s="7"/>
      <c r="Y7" s="155"/>
      <c r="Z7" s="155"/>
      <c r="AA7" s="155"/>
      <c r="AB7" s="155"/>
      <c r="AC7" s="155"/>
      <c r="AD7" s="155"/>
      <c r="AE7" s="155"/>
      <c r="AF7" s="155"/>
      <c r="AG7" s="155"/>
      <c r="AH7" s="155"/>
      <c r="AI7" s="155"/>
      <c r="AJ7" s="155"/>
      <c r="AK7" s="155"/>
      <c r="AL7" s="155"/>
    </row>
    <row r="8" spans="1:50" ht="18" customHeight="1" x14ac:dyDescent="0.35">
      <c r="A8" s="84"/>
      <c r="B8" s="7"/>
      <c r="C8" s="7"/>
      <c r="D8" s="128">
        <v>2023</v>
      </c>
      <c r="E8" s="128"/>
      <c r="F8" s="128"/>
      <c r="G8" s="128"/>
      <c r="H8" s="128"/>
      <c r="I8" s="128"/>
      <c r="J8" s="128"/>
      <c r="K8" s="84"/>
      <c r="L8" s="84"/>
      <c r="M8" s="84"/>
      <c r="N8" s="84"/>
      <c r="O8" s="7"/>
      <c r="P8" s="128">
        <v>2022</v>
      </c>
      <c r="Q8" s="128"/>
      <c r="R8" s="128"/>
      <c r="S8" s="128"/>
      <c r="T8" s="128"/>
      <c r="U8" s="128"/>
      <c r="V8" s="128"/>
      <c r="W8" s="84"/>
      <c r="X8" s="84"/>
      <c r="Y8" s="155"/>
      <c r="Z8" s="155"/>
      <c r="AA8" s="155"/>
      <c r="AB8" s="155"/>
      <c r="AC8" s="155"/>
      <c r="AD8" s="155"/>
      <c r="AE8" s="155"/>
      <c r="AF8" s="155"/>
      <c r="AG8" s="155"/>
      <c r="AH8" s="155"/>
      <c r="AI8" s="155"/>
      <c r="AJ8" s="155"/>
      <c r="AK8" s="155"/>
      <c r="AL8" s="155"/>
    </row>
    <row r="9" spans="1:50" ht="15.75" customHeight="1" x14ac:dyDescent="0.35">
      <c r="A9" s="85"/>
      <c r="B9" s="86"/>
      <c r="C9" s="86"/>
      <c r="D9" s="87" t="s">
        <v>0</v>
      </c>
      <c r="E9" s="87" t="s">
        <v>1</v>
      </c>
      <c r="F9" s="87" t="s">
        <v>99</v>
      </c>
      <c r="G9" s="87" t="s">
        <v>2</v>
      </c>
      <c r="H9" s="87" t="s">
        <v>100</v>
      </c>
      <c r="I9" s="87" t="s">
        <v>3</v>
      </c>
      <c r="J9" s="87" t="s">
        <v>4</v>
      </c>
      <c r="K9" s="85"/>
      <c r="L9" s="85"/>
      <c r="M9" s="86"/>
      <c r="N9" s="86"/>
      <c r="O9" s="86"/>
      <c r="P9" s="87" t="s">
        <v>0</v>
      </c>
      <c r="Q9" s="87" t="s">
        <v>1</v>
      </c>
      <c r="R9" s="87" t="s">
        <v>99</v>
      </c>
      <c r="S9" s="87" t="s">
        <v>2</v>
      </c>
      <c r="T9" s="87" t="s">
        <v>100</v>
      </c>
      <c r="U9" s="87" t="s">
        <v>3</v>
      </c>
      <c r="V9" s="87" t="s">
        <v>4</v>
      </c>
      <c r="W9" s="85"/>
      <c r="X9" s="85"/>
      <c r="Y9" s="88"/>
      <c r="Z9" s="88"/>
      <c r="AA9" s="88"/>
      <c r="AB9" s="88"/>
      <c r="AC9" s="88"/>
      <c r="AD9" s="88"/>
      <c r="AE9" s="88"/>
      <c r="AF9" s="88"/>
      <c r="AG9" s="88"/>
      <c r="AH9" s="88"/>
      <c r="AI9" s="88"/>
      <c r="AJ9" s="88"/>
      <c r="AK9" s="88"/>
      <c r="AL9" s="88"/>
      <c r="AM9" s="89"/>
      <c r="AN9" s="89"/>
      <c r="AO9" s="89"/>
      <c r="AP9" s="89"/>
      <c r="AQ9" s="89"/>
      <c r="AR9" s="89"/>
      <c r="AS9" s="89"/>
      <c r="AT9" s="89"/>
      <c r="AU9" s="89"/>
      <c r="AV9" s="89"/>
      <c r="AW9" s="89"/>
      <c r="AX9" s="89"/>
    </row>
    <row r="10" spans="1:50" ht="20.149999999999999" customHeight="1" x14ac:dyDescent="0.25">
      <c r="A10" s="156"/>
      <c r="B10" s="7"/>
      <c r="C10" s="90" t="s">
        <v>112</v>
      </c>
      <c r="D10" s="91">
        <v>20</v>
      </c>
      <c r="E10" s="92">
        <v>21</v>
      </c>
      <c r="F10" s="92">
        <v>22</v>
      </c>
      <c r="G10" s="92">
        <v>23</v>
      </c>
      <c r="H10" s="92">
        <v>24</v>
      </c>
      <c r="I10" s="92">
        <v>25</v>
      </c>
      <c r="J10" s="93">
        <v>26</v>
      </c>
      <c r="K10" s="156"/>
      <c r="L10" s="156"/>
      <c r="M10" s="125" t="s">
        <v>101</v>
      </c>
      <c r="N10" s="157"/>
      <c r="O10" s="90" t="s">
        <v>112</v>
      </c>
      <c r="P10" s="91">
        <v>21</v>
      </c>
      <c r="Q10" s="92">
        <v>22</v>
      </c>
      <c r="R10" s="92">
        <v>23</v>
      </c>
      <c r="S10" s="92">
        <v>24</v>
      </c>
      <c r="T10" s="92">
        <v>25</v>
      </c>
      <c r="U10" s="92">
        <v>26</v>
      </c>
      <c r="V10" s="93">
        <v>27</v>
      </c>
      <c r="W10" s="156"/>
      <c r="X10" s="156"/>
      <c r="Y10" s="155"/>
      <c r="Z10" s="155"/>
      <c r="AA10" s="155"/>
      <c r="AB10" s="155"/>
      <c r="AC10" s="155"/>
      <c r="AD10" s="155"/>
      <c r="AE10" s="155"/>
      <c r="AF10" s="155"/>
      <c r="AG10" s="155"/>
      <c r="AH10" s="155"/>
      <c r="AI10" s="155"/>
      <c r="AJ10" s="155"/>
      <c r="AK10" s="155"/>
      <c r="AL10" s="155"/>
    </row>
    <row r="11" spans="1:50" ht="20.149999999999999" customHeight="1" x14ac:dyDescent="0.25">
      <c r="A11" s="156"/>
      <c r="B11" s="7"/>
      <c r="C11" s="90" t="s">
        <v>113</v>
      </c>
      <c r="D11" s="94">
        <v>27</v>
      </c>
      <c r="E11" s="95">
        <v>28</v>
      </c>
      <c r="F11" s="95">
        <v>29</v>
      </c>
      <c r="G11" s="95">
        <v>30</v>
      </c>
      <c r="H11" s="95">
        <v>31</v>
      </c>
      <c r="I11" s="95">
        <v>1</v>
      </c>
      <c r="J11" s="96">
        <v>2</v>
      </c>
      <c r="K11" s="156"/>
      <c r="L11" s="156"/>
      <c r="M11" s="125" t="s">
        <v>101</v>
      </c>
      <c r="N11" s="157"/>
      <c r="O11" s="90" t="s">
        <v>113</v>
      </c>
      <c r="P11" s="94">
        <v>28</v>
      </c>
      <c r="Q11" s="95">
        <v>29</v>
      </c>
      <c r="R11" s="95">
        <v>30</v>
      </c>
      <c r="S11" s="95">
        <v>31</v>
      </c>
      <c r="T11" s="95">
        <v>1</v>
      </c>
      <c r="U11" s="95">
        <v>2</v>
      </c>
      <c r="V11" s="96">
        <v>3</v>
      </c>
      <c r="W11" s="156"/>
      <c r="X11" s="156"/>
      <c r="Y11" s="155"/>
      <c r="Z11" s="155"/>
      <c r="AA11" s="155"/>
      <c r="AB11" s="155"/>
      <c r="AC11" s="155"/>
      <c r="AD11" s="155"/>
      <c r="AE11" s="155"/>
      <c r="AF11" s="155"/>
      <c r="AG11" s="155"/>
      <c r="AH11" s="155"/>
      <c r="AI11" s="155"/>
      <c r="AJ11" s="155"/>
      <c r="AK11" s="155"/>
      <c r="AL11" s="155"/>
    </row>
    <row r="12" spans="1:50" ht="20.149999999999999" customHeight="1" x14ac:dyDescent="0.25">
      <c r="A12" s="156"/>
      <c r="B12" s="7"/>
      <c r="C12" s="90" t="s">
        <v>114</v>
      </c>
      <c r="D12" s="97">
        <v>3</v>
      </c>
      <c r="E12" s="98">
        <v>4</v>
      </c>
      <c r="F12" s="98">
        <v>5</v>
      </c>
      <c r="G12" s="98">
        <v>6</v>
      </c>
      <c r="H12" s="98">
        <v>7</v>
      </c>
      <c r="I12" s="98">
        <v>8</v>
      </c>
      <c r="J12" s="99">
        <v>9</v>
      </c>
      <c r="K12" s="156"/>
      <c r="L12" s="156"/>
      <c r="M12" s="125" t="s">
        <v>101</v>
      </c>
      <c r="N12" s="157"/>
      <c r="O12" s="90" t="s">
        <v>114</v>
      </c>
      <c r="P12" s="97">
        <v>4</v>
      </c>
      <c r="Q12" s="98">
        <v>5</v>
      </c>
      <c r="R12" s="98">
        <v>6</v>
      </c>
      <c r="S12" s="98">
        <v>7</v>
      </c>
      <c r="T12" s="98">
        <v>8</v>
      </c>
      <c r="U12" s="98">
        <v>9</v>
      </c>
      <c r="V12" s="99">
        <v>10</v>
      </c>
      <c r="W12" s="156"/>
      <c r="X12" s="156"/>
      <c r="Y12" s="155"/>
      <c r="Z12" s="155"/>
      <c r="AA12" s="155"/>
      <c r="AB12" s="155"/>
      <c r="AC12" s="155"/>
      <c r="AD12" s="155"/>
      <c r="AE12" s="155"/>
      <c r="AF12" s="155"/>
      <c r="AG12" s="155"/>
      <c r="AH12" s="155"/>
      <c r="AI12" s="155"/>
      <c r="AJ12" s="155"/>
      <c r="AK12" s="155"/>
      <c r="AL12" s="155"/>
    </row>
    <row r="13" spans="1:50" ht="20.149999999999999" customHeight="1" x14ac:dyDescent="0.25">
      <c r="A13" s="156"/>
      <c r="B13" s="7"/>
      <c r="C13" s="90" t="s">
        <v>114</v>
      </c>
      <c r="D13" s="111">
        <v>10</v>
      </c>
      <c r="E13" s="112">
        <v>11</v>
      </c>
      <c r="F13" s="112">
        <v>12</v>
      </c>
      <c r="G13" s="112">
        <v>13</v>
      </c>
      <c r="H13" s="112">
        <v>14</v>
      </c>
      <c r="I13" s="112">
        <v>15</v>
      </c>
      <c r="J13" s="113">
        <v>16</v>
      </c>
      <c r="K13" s="156"/>
      <c r="L13" s="156"/>
      <c r="M13" s="125" t="s">
        <v>101</v>
      </c>
      <c r="N13" s="157"/>
      <c r="O13" s="90" t="s">
        <v>114</v>
      </c>
      <c r="P13" s="111">
        <v>11</v>
      </c>
      <c r="Q13" s="112">
        <v>12</v>
      </c>
      <c r="R13" s="112">
        <v>13</v>
      </c>
      <c r="S13" s="112">
        <v>14</v>
      </c>
      <c r="T13" s="112">
        <v>15</v>
      </c>
      <c r="U13" s="112">
        <v>16</v>
      </c>
      <c r="V13" s="113">
        <v>17</v>
      </c>
      <c r="W13" s="156"/>
      <c r="X13" s="156"/>
      <c r="Y13" s="155"/>
      <c r="Z13" s="155"/>
      <c r="AA13" s="155"/>
      <c r="AB13" s="155"/>
      <c r="AC13" s="155"/>
      <c r="AD13" s="155"/>
      <c r="AE13" s="155"/>
      <c r="AF13" s="155"/>
      <c r="AG13" s="155"/>
      <c r="AH13" s="155"/>
      <c r="AI13" s="155"/>
      <c r="AJ13" s="155"/>
      <c r="AK13" s="155"/>
      <c r="AL13" s="155"/>
    </row>
    <row r="14" spans="1:50" ht="20.149999999999999" customHeight="1" x14ac:dyDescent="0.25">
      <c r="A14" s="156"/>
      <c r="B14" s="7"/>
      <c r="C14" s="90" t="s">
        <v>114</v>
      </c>
      <c r="D14" s="100">
        <v>17</v>
      </c>
      <c r="E14" s="101">
        <v>18</v>
      </c>
      <c r="F14" s="101">
        <v>19</v>
      </c>
      <c r="G14" s="101">
        <v>20</v>
      </c>
      <c r="H14" s="101">
        <v>21</v>
      </c>
      <c r="I14" s="101">
        <v>22</v>
      </c>
      <c r="J14" s="102">
        <v>23</v>
      </c>
      <c r="K14" s="156"/>
      <c r="L14" s="156"/>
      <c r="M14" s="125" t="s">
        <v>101</v>
      </c>
      <c r="N14" s="157"/>
      <c r="O14" s="90" t="s">
        <v>114</v>
      </c>
      <c r="P14" s="100">
        <v>18</v>
      </c>
      <c r="Q14" s="101">
        <v>19</v>
      </c>
      <c r="R14" s="101">
        <v>20</v>
      </c>
      <c r="S14" s="101">
        <v>21</v>
      </c>
      <c r="T14" s="101">
        <v>22</v>
      </c>
      <c r="U14" s="101">
        <v>23</v>
      </c>
      <c r="V14" s="102">
        <v>24</v>
      </c>
      <c r="W14" s="156"/>
      <c r="X14" s="156"/>
      <c r="Y14" s="155"/>
      <c r="Z14" s="155"/>
      <c r="AA14" s="155"/>
      <c r="AB14" s="155"/>
      <c r="AC14" s="155"/>
      <c r="AD14" s="155"/>
      <c r="AE14" s="155"/>
      <c r="AF14" s="155"/>
      <c r="AG14" s="155"/>
      <c r="AH14" s="155"/>
      <c r="AI14" s="155"/>
      <c r="AJ14" s="155"/>
      <c r="AK14" s="155"/>
      <c r="AL14" s="155"/>
    </row>
    <row r="15" spans="1:50" ht="20.149999999999999" customHeight="1" x14ac:dyDescent="0.25">
      <c r="A15" s="156"/>
      <c r="B15" s="7"/>
      <c r="C15" s="90" t="s">
        <v>114</v>
      </c>
      <c r="D15" s="114">
        <v>24</v>
      </c>
      <c r="E15" s="115">
        <v>25</v>
      </c>
      <c r="F15" s="115">
        <v>26</v>
      </c>
      <c r="G15" s="115">
        <v>27</v>
      </c>
      <c r="H15" s="115">
        <v>28</v>
      </c>
      <c r="I15" s="115">
        <v>29</v>
      </c>
      <c r="J15" s="116">
        <v>30</v>
      </c>
      <c r="K15" s="156"/>
      <c r="L15" s="156"/>
      <c r="M15" s="125" t="s">
        <v>101</v>
      </c>
      <c r="N15" s="157"/>
      <c r="O15" s="90" t="s">
        <v>124</v>
      </c>
      <c r="P15" s="114">
        <v>25</v>
      </c>
      <c r="Q15" s="115">
        <v>26</v>
      </c>
      <c r="R15" s="115">
        <v>27</v>
      </c>
      <c r="S15" s="115">
        <v>28</v>
      </c>
      <c r="T15" s="115">
        <v>29</v>
      </c>
      <c r="U15" s="115">
        <v>30</v>
      </c>
      <c r="V15" s="116">
        <v>1</v>
      </c>
      <c r="W15" s="156"/>
      <c r="X15" s="156"/>
      <c r="Y15" s="155"/>
      <c r="Z15" s="155"/>
      <c r="AA15" s="155"/>
      <c r="AB15" s="155"/>
      <c r="AC15" s="155"/>
      <c r="AD15" s="155"/>
      <c r="AE15" s="155"/>
      <c r="AF15" s="155"/>
      <c r="AG15" s="155"/>
      <c r="AH15" s="155"/>
      <c r="AI15" s="155"/>
      <c r="AJ15" s="155"/>
      <c r="AK15" s="155"/>
      <c r="AL15" s="155"/>
    </row>
    <row r="16" spans="1:50" x14ac:dyDescent="0.25">
      <c r="A16" s="7"/>
      <c r="B16" s="7"/>
      <c r="C16" s="7"/>
      <c r="D16" s="7"/>
      <c r="E16" s="7"/>
      <c r="F16" s="7"/>
      <c r="G16" s="7"/>
      <c r="H16" s="7"/>
      <c r="I16" s="7"/>
      <c r="J16" s="7"/>
      <c r="K16" s="7"/>
      <c r="L16" s="7"/>
      <c r="M16" s="7"/>
      <c r="N16" s="7"/>
      <c r="O16" s="7"/>
      <c r="P16" s="7"/>
      <c r="Q16" s="7"/>
      <c r="R16" s="7"/>
      <c r="S16" s="7"/>
      <c r="T16" s="7"/>
      <c r="U16" s="7"/>
      <c r="V16" s="7"/>
      <c r="W16" s="7"/>
      <c r="X16" s="7"/>
      <c r="Y16" s="155"/>
      <c r="Z16" s="155"/>
      <c r="AA16" s="155"/>
      <c r="AB16" s="155"/>
      <c r="AC16" s="155"/>
      <c r="AD16" s="155"/>
      <c r="AE16" s="155"/>
      <c r="AF16" s="155"/>
      <c r="AG16" s="155"/>
      <c r="AH16" s="155"/>
      <c r="AI16" s="155"/>
      <c r="AJ16" s="155"/>
      <c r="AK16" s="155"/>
      <c r="AL16" s="155"/>
    </row>
    <row r="17" spans="1:50" x14ac:dyDescent="0.25">
      <c r="A17" s="7"/>
      <c r="B17" s="7"/>
      <c r="C17" s="7"/>
      <c r="D17" s="7"/>
      <c r="E17" s="7"/>
      <c r="F17" s="7"/>
      <c r="G17" s="7"/>
      <c r="H17" s="7"/>
      <c r="I17" s="7"/>
      <c r="J17" s="7"/>
      <c r="K17" s="7"/>
      <c r="L17" s="7"/>
      <c r="M17" s="7"/>
      <c r="N17" s="7"/>
      <c r="O17" s="7"/>
      <c r="P17" s="7"/>
      <c r="Q17" s="7"/>
      <c r="R17" s="7"/>
      <c r="S17" s="7"/>
      <c r="T17" s="7"/>
      <c r="U17" s="7"/>
      <c r="V17" s="7"/>
      <c r="W17" s="7"/>
      <c r="X17" s="7"/>
      <c r="Y17" s="155"/>
      <c r="Z17" s="155"/>
      <c r="AA17" s="155"/>
      <c r="AB17" s="155"/>
      <c r="AC17" s="155"/>
      <c r="AD17" s="155"/>
      <c r="AE17" s="155"/>
      <c r="AF17" s="155"/>
      <c r="AG17" s="155"/>
      <c r="AH17" s="155"/>
      <c r="AI17" s="155"/>
      <c r="AJ17" s="155"/>
      <c r="AK17" s="155"/>
      <c r="AL17" s="155"/>
    </row>
    <row r="18" spans="1:50" ht="13" x14ac:dyDescent="0.3">
      <c r="A18" s="7"/>
      <c r="B18" s="7"/>
      <c r="C18" s="7"/>
      <c r="D18" s="129" t="s">
        <v>102</v>
      </c>
      <c r="E18" s="129"/>
      <c r="F18" s="129"/>
      <c r="G18" s="129"/>
      <c r="H18" s="129"/>
      <c r="I18" s="129"/>
      <c r="J18" s="129"/>
      <c r="K18" s="7"/>
      <c r="L18" s="7"/>
      <c r="M18" s="7"/>
      <c r="N18" s="7"/>
      <c r="O18" s="7"/>
      <c r="P18" s="129" t="s">
        <v>103</v>
      </c>
      <c r="Q18" s="129"/>
      <c r="R18" s="129"/>
      <c r="S18" s="129"/>
      <c r="T18" s="129"/>
      <c r="U18" s="129"/>
      <c r="V18" s="129"/>
      <c r="W18" s="7"/>
      <c r="X18" s="7"/>
      <c r="Y18" s="155"/>
      <c r="Z18" s="155"/>
      <c r="AA18" s="155"/>
      <c r="AB18" s="155"/>
      <c r="AC18" s="155"/>
      <c r="AD18" s="155"/>
      <c r="AE18" s="155"/>
      <c r="AF18" s="155"/>
      <c r="AG18" s="155"/>
      <c r="AH18" s="155"/>
      <c r="AI18" s="155"/>
      <c r="AJ18" s="155"/>
      <c r="AK18" s="155"/>
      <c r="AL18" s="155"/>
    </row>
    <row r="19" spans="1:50" ht="13.15" customHeight="1" x14ac:dyDescent="0.25">
      <c r="A19" s="7"/>
      <c r="B19" s="7"/>
      <c r="C19" s="126" t="s">
        <v>115</v>
      </c>
      <c r="D19" s="126"/>
      <c r="E19" s="126"/>
      <c r="F19" s="126"/>
      <c r="G19" s="7"/>
      <c r="H19" s="7" t="s">
        <v>116</v>
      </c>
      <c r="I19" s="7"/>
      <c r="J19" s="7"/>
      <c r="K19" s="7"/>
      <c r="L19" s="7"/>
      <c r="M19" s="7"/>
      <c r="N19" s="7"/>
      <c r="O19" s="126" t="s">
        <v>117</v>
      </c>
      <c r="P19" s="126"/>
      <c r="Q19" s="126"/>
      <c r="R19" s="126"/>
      <c r="S19" s="7"/>
      <c r="T19" s="7" t="s">
        <v>116</v>
      </c>
      <c r="U19" s="7"/>
      <c r="V19" s="7"/>
      <c r="W19" s="7"/>
      <c r="X19" s="7"/>
      <c r="Y19" s="155"/>
      <c r="Z19" s="155"/>
      <c r="AA19" s="155"/>
      <c r="AB19" s="155"/>
      <c r="AC19" s="155"/>
      <c r="AD19" s="155"/>
      <c r="AE19" s="155"/>
      <c r="AF19" s="155"/>
      <c r="AG19" s="155"/>
      <c r="AH19" s="155"/>
      <c r="AI19" s="155"/>
      <c r="AJ19" s="155"/>
      <c r="AK19" s="155"/>
      <c r="AL19" s="155"/>
    </row>
    <row r="20" spans="1:50" x14ac:dyDescent="0.25">
      <c r="A20" s="103"/>
      <c r="B20" s="103"/>
      <c r="C20" s="126" t="s">
        <v>118</v>
      </c>
      <c r="D20" s="126"/>
      <c r="E20" s="126"/>
      <c r="F20" s="126"/>
      <c r="G20" s="7"/>
      <c r="H20" s="7" t="s">
        <v>119</v>
      </c>
      <c r="I20" s="7"/>
      <c r="J20" s="7"/>
      <c r="K20" s="103"/>
      <c r="L20" s="103"/>
      <c r="M20" s="103"/>
      <c r="N20" s="103"/>
      <c r="O20" s="126" t="s">
        <v>125</v>
      </c>
      <c r="P20" s="126"/>
      <c r="Q20" s="126"/>
      <c r="R20" s="126"/>
      <c r="S20" s="7"/>
      <c r="T20" s="7" t="s">
        <v>119</v>
      </c>
      <c r="U20" s="7"/>
      <c r="V20" s="7"/>
      <c r="W20" s="7"/>
      <c r="X20" s="7"/>
      <c r="Y20" s="104"/>
      <c r="Z20" s="104"/>
      <c r="AA20" s="104"/>
      <c r="AB20" s="104"/>
      <c r="AC20" s="104"/>
      <c r="AD20" s="104"/>
      <c r="AE20" s="104"/>
      <c r="AF20" s="104"/>
      <c r="AG20" s="104"/>
      <c r="AH20" s="104"/>
      <c r="AI20" s="104"/>
      <c r="AJ20" s="104"/>
      <c r="AK20" s="104"/>
      <c r="AL20" s="104"/>
      <c r="AM20" s="1"/>
      <c r="AN20" s="1"/>
      <c r="AO20" s="1"/>
      <c r="AP20" s="1"/>
      <c r="AQ20" s="1"/>
      <c r="AR20" s="1"/>
      <c r="AS20" s="1"/>
      <c r="AT20" s="1"/>
      <c r="AU20" s="1"/>
      <c r="AV20" s="1"/>
      <c r="AW20" s="1"/>
      <c r="AX20" s="1"/>
    </row>
    <row r="21" spans="1:50" x14ac:dyDescent="0.25">
      <c r="A21" s="105"/>
      <c r="B21" s="105"/>
      <c r="C21" s="126" t="s">
        <v>126</v>
      </c>
      <c r="D21" s="126"/>
      <c r="E21" s="126"/>
      <c r="F21" s="126"/>
      <c r="G21" s="7"/>
      <c r="H21" s="7" t="s">
        <v>127</v>
      </c>
      <c r="I21" s="7"/>
      <c r="J21" s="7"/>
      <c r="K21" s="103"/>
      <c r="L21" s="103"/>
      <c r="M21" s="103"/>
      <c r="N21" s="103"/>
      <c r="O21" s="126"/>
      <c r="P21" s="126"/>
      <c r="Q21" s="126"/>
      <c r="R21" s="126"/>
      <c r="S21" s="106"/>
      <c r="T21" s="106"/>
      <c r="U21" s="106"/>
      <c r="V21" s="106"/>
      <c r="W21" s="106"/>
      <c r="X21" s="106"/>
      <c r="Y21" s="104"/>
      <c r="Z21" s="104"/>
      <c r="AA21" s="104"/>
      <c r="AB21" s="104"/>
      <c r="AC21" s="104"/>
      <c r="AD21" s="104"/>
      <c r="AE21" s="104"/>
      <c r="AF21" s="104"/>
      <c r="AG21" s="104"/>
      <c r="AH21" s="104"/>
      <c r="AI21" s="104"/>
      <c r="AJ21" s="104"/>
      <c r="AK21" s="104"/>
      <c r="AL21" s="104"/>
      <c r="AM21" s="1"/>
      <c r="AN21" s="1"/>
      <c r="AO21" s="1"/>
      <c r="AP21" s="1"/>
      <c r="AQ21" s="1"/>
      <c r="AR21" s="1"/>
      <c r="AS21" s="1"/>
      <c r="AT21" s="1"/>
      <c r="AU21" s="1"/>
      <c r="AV21" s="1"/>
      <c r="AW21" s="1"/>
      <c r="AX21" s="1"/>
    </row>
    <row r="22" spans="1:50" x14ac:dyDescent="0.25">
      <c r="A22" s="103"/>
      <c r="B22" s="103"/>
      <c r="C22" s="126"/>
      <c r="D22" s="126"/>
      <c r="E22" s="126"/>
      <c r="F22" s="126"/>
      <c r="G22" s="7"/>
      <c r="H22" s="7"/>
      <c r="I22" s="7"/>
      <c r="J22" s="7"/>
      <c r="K22" s="103"/>
      <c r="L22" s="103"/>
      <c r="M22" s="103"/>
      <c r="N22" s="103"/>
      <c r="O22" s="126"/>
      <c r="P22" s="126"/>
      <c r="Q22" s="126"/>
      <c r="R22" s="126"/>
      <c r="S22" s="7"/>
      <c r="T22" s="7"/>
      <c r="U22" s="7"/>
      <c r="V22" s="7"/>
      <c r="W22" s="7"/>
      <c r="X22" s="7"/>
      <c r="Y22" s="104"/>
      <c r="Z22" s="104"/>
      <c r="AA22" s="104"/>
      <c r="AB22" s="104"/>
      <c r="AC22" s="104"/>
      <c r="AD22" s="104"/>
      <c r="AE22" s="104"/>
      <c r="AF22" s="104"/>
      <c r="AG22" s="104"/>
      <c r="AH22" s="104"/>
      <c r="AI22" s="104"/>
      <c r="AJ22" s="104"/>
      <c r="AK22" s="104"/>
      <c r="AL22" s="104"/>
      <c r="AM22" s="1"/>
      <c r="AN22" s="1"/>
      <c r="AO22" s="1"/>
      <c r="AP22" s="1"/>
      <c r="AQ22" s="1"/>
      <c r="AR22" s="1"/>
      <c r="AS22" s="1"/>
      <c r="AT22" s="1"/>
      <c r="AU22" s="1"/>
      <c r="AV22" s="1"/>
      <c r="AW22" s="1"/>
      <c r="AX22" s="1"/>
    </row>
    <row r="23" spans="1:50" x14ac:dyDescent="0.25">
      <c r="A23" s="103"/>
      <c r="B23" s="103"/>
      <c r="C23" s="126"/>
      <c r="D23" s="126"/>
      <c r="E23" s="126"/>
      <c r="F23" s="126"/>
      <c r="G23" s="7"/>
      <c r="H23" s="7"/>
      <c r="I23" s="7"/>
      <c r="J23" s="103"/>
      <c r="K23" s="103"/>
      <c r="L23" s="103"/>
      <c r="M23" s="103"/>
      <c r="N23" s="103"/>
      <c r="O23" s="126"/>
      <c r="P23" s="126"/>
      <c r="Q23" s="126"/>
      <c r="R23" s="126"/>
      <c r="S23" s="7"/>
      <c r="T23" s="7"/>
      <c r="U23" s="7"/>
      <c r="V23" s="7"/>
      <c r="W23" s="7"/>
      <c r="X23" s="103"/>
      <c r="Y23" s="104"/>
      <c r="Z23" s="104"/>
      <c r="AA23" s="104"/>
      <c r="AB23" s="104"/>
      <c r="AC23" s="104"/>
      <c r="AD23" s="104"/>
      <c r="AE23" s="104"/>
      <c r="AF23" s="104"/>
      <c r="AG23" s="104"/>
      <c r="AH23" s="104"/>
      <c r="AI23" s="104"/>
      <c r="AJ23" s="104"/>
      <c r="AK23" s="104"/>
      <c r="AL23" s="104"/>
      <c r="AM23" s="1"/>
      <c r="AN23" s="1"/>
      <c r="AO23" s="1"/>
      <c r="AP23" s="1"/>
      <c r="AQ23" s="1"/>
      <c r="AR23" s="1"/>
      <c r="AS23" s="1"/>
      <c r="AT23" s="1"/>
      <c r="AU23" s="1"/>
      <c r="AV23" s="1"/>
      <c r="AW23" s="1"/>
      <c r="AX23" s="1"/>
    </row>
    <row r="24" spans="1:50" x14ac:dyDescent="0.25">
      <c r="A24" s="7"/>
      <c r="B24" s="7"/>
      <c r="C24" s="126"/>
      <c r="D24" s="126"/>
      <c r="E24" s="126"/>
      <c r="F24" s="126"/>
      <c r="G24" s="7"/>
      <c r="H24" s="7"/>
      <c r="I24" s="7"/>
      <c r="J24" s="7"/>
      <c r="K24" s="7"/>
      <c r="L24" s="7"/>
      <c r="M24" s="7"/>
      <c r="N24" s="7"/>
      <c r="O24" s="126"/>
      <c r="P24" s="126"/>
      <c r="Q24" s="126"/>
      <c r="R24" s="126"/>
      <c r="S24" s="7"/>
      <c r="T24" s="7"/>
      <c r="U24" s="7"/>
      <c r="V24" s="7"/>
      <c r="W24" s="7"/>
      <c r="X24" s="7"/>
      <c r="Y24" s="155"/>
      <c r="Z24" s="155"/>
      <c r="AA24" s="155"/>
      <c r="AB24" s="155"/>
      <c r="AC24" s="155"/>
      <c r="AD24" s="155"/>
      <c r="AE24" s="155"/>
      <c r="AF24" s="155"/>
      <c r="AG24" s="155"/>
      <c r="AH24" s="155"/>
      <c r="AI24" s="155"/>
      <c r="AJ24" s="155"/>
      <c r="AK24" s="155"/>
      <c r="AL24" s="155"/>
    </row>
    <row r="25" spans="1:50" ht="12.75" customHeight="1" x14ac:dyDescent="0.25">
      <c r="Y25" s="155"/>
      <c r="Z25" s="155"/>
      <c r="AA25" s="155"/>
      <c r="AB25" s="155"/>
      <c r="AC25" s="155"/>
      <c r="AD25" s="155"/>
      <c r="AE25" s="155"/>
      <c r="AF25" s="155"/>
      <c r="AG25" s="155"/>
      <c r="AH25" s="155"/>
      <c r="AI25" s="155"/>
      <c r="AJ25" s="155"/>
      <c r="AK25" s="155"/>
      <c r="AL25" s="155"/>
    </row>
    <row r="26" spans="1:50" x14ac:dyDescent="0.25">
      <c r="A26" s="7"/>
      <c r="B26" s="7"/>
      <c r="C26" s="126"/>
      <c r="D26" s="126"/>
      <c r="E26" s="126"/>
      <c r="F26" s="126"/>
      <c r="G26" s="7"/>
      <c r="H26" s="7"/>
      <c r="I26" s="7"/>
      <c r="J26" s="7"/>
      <c r="K26" s="7"/>
      <c r="L26" s="7"/>
      <c r="M26" s="7"/>
      <c r="N26" s="7"/>
      <c r="O26" s="126"/>
      <c r="P26" s="126"/>
      <c r="Q26" s="126"/>
      <c r="R26" s="126"/>
      <c r="S26" s="7"/>
      <c r="T26" s="7"/>
      <c r="U26" s="7"/>
      <c r="V26" s="7"/>
      <c r="W26" s="7"/>
      <c r="X26" s="7"/>
      <c r="Y26" s="155"/>
      <c r="Z26" s="155"/>
      <c r="AA26" s="155"/>
      <c r="AB26" s="155"/>
      <c r="AC26" s="155"/>
      <c r="AD26" s="155"/>
      <c r="AE26" s="155"/>
      <c r="AF26" s="155"/>
      <c r="AG26" s="155"/>
      <c r="AH26" s="155"/>
      <c r="AI26" s="155"/>
      <c r="AJ26" s="155"/>
      <c r="AK26" s="155"/>
      <c r="AL26" s="155"/>
    </row>
    <row r="27" spans="1:50" x14ac:dyDescent="0.25">
      <c r="A27" s="7"/>
      <c r="B27" s="7"/>
      <c r="C27" s="126"/>
      <c r="D27" s="158"/>
      <c r="E27" s="158"/>
      <c r="F27" s="7"/>
      <c r="G27" s="7"/>
      <c r="H27" s="7"/>
      <c r="I27" s="7"/>
      <c r="J27" s="7"/>
      <c r="K27" s="7"/>
      <c r="L27" s="7"/>
      <c r="M27" s="7"/>
      <c r="N27" s="7"/>
      <c r="O27" s="126"/>
      <c r="P27" s="158"/>
      <c r="Q27" s="158"/>
      <c r="R27" s="7"/>
      <c r="S27" s="7"/>
      <c r="T27" s="7"/>
      <c r="U27" s="7"/>
      <c r="V27" s="7"/>
      <c r="W27" s="7"/>
      <c r="X27" s="7"/>
      <c r="Y27" s="155"/>
      <c r="Z27" s="155"/>
      <c r="AA27" s="155"/>
      <c r="AB27" s="155"/>
      <c r="AC27" s="155"/>
      <c r="AD27" s="155"/>
      <c r="AE27" s="155"/>
      <c r="AF27" s="155"/>
      <c r="AG27" s="155"/>
      <c r="AH27" s="155"/>
      <c r="AI27" s="155"/>
      <c r="AJ27" s="155"/>
      <c r="AK27" s="155"/>
      <c r="AL27" s="155"/>
    </row>
    <row r="28" spans="1:50" x14ac:dyDescent="0.25">
      <c r="A28" s="7"/>
      <c r="B28" s="7"/>
      <c r="C28" s="126"/>
      <c r="D28" s="158"/>
      <c r="E28" s="158"/>
      <c r="F28" s="7"/>
      <c r="G28" s="7"/>
      <c r="H28" s="7"/>
      <c r="I28" s="7"/>
      <c r="J28" s="7"/>
      <c r="K28" s="7"/>
      <c r="L28" s="7"/>
      <c r="M28" s="7"/>
      <c r="N28" s="7"/>
      <c r="O28" s="126"/>
      <c r="P28" s="158"/>
      <c r="Q28" s="158"/>
      <c r="R28" s="7"/>
      <c r="S28" s="7"/>
      <c r="T28" s="7"/>
      <c r="U28" s="7"/>
      <c r="V28" s="7"/>
      <c r="W28" s="7"/>
      <c r="X28" s="7"/>
      <c r="Y28" s="155"/>
      <c r="Z28" s="155"/>
      <c r="AA28" s="155"/>
      <c r="AB28" s="155"/>
      <c r="AC28" s="155"/>
      <c r="AD28" s="155"/>
      <c r="AE28" s="155"/>
      <c r="AF28" s="155"/>
      <c r="AG28" s="155"/>
      <c r="AH28" s="155"/>
      <c r="AI28" s="155"/>
      <c r="AJ28" s="155"/>
      <c r="AK28" s="155"/>
      <c r="AL28" s="155"/>
    </row>
    <row r="29" spans="1:50" x14ac:dyDescent="0.25">
      <c r="A29" s="7"/>
      <c r="B29" s="7"/>
      <c r="C29" s="126"/>
      <c r="D29" s="158"/>
      <c r="E29" s="158"/>
      <c r="F29" s="7"/>
      <c r="G29" s="7"/>
      <c r="H29" s="7"/>
      <c r="I29" s="7"/>
      <c r="J29" s="7"/>
      <c r="K29" s="7"/>
      <c r="L29" s="7"/>
      <c r="M29" s="7"/>
      <c r="N29" s="7"/>
      <c r="O29" s="126"/>
      <c r="P29" s="158"/>
      <c r="Q29" s="158"/>
      <c r="R29" s="7"/>
      <c r="T29" s="7"/>
      <c r="U29" s="7"/>
      <c r="V29" s="7"/>
      <c r="W29" s="7"/>
      <c r="X29" s="7"/>
      <c r="Y29" s="155"/>
      <c r="Z29" s="155"/>
      <c r="AA29" s="155"/>
      <c r="AB29" s="155"/>
      <c r="AC29" s="155"/>
      <c r="AD29" s="155"/>
      <c r="AE29" s="155"/>
      <c r="AF29" s="155"/>
      <c r="AG29" s="155"/>
      <c r="AH29" s="155"/>
      <c r="AI29" s="155"/>
      <c r="AJ29" s="155"/>
      <c r="AK29" s="155"/>
      <c r="AL29" s="155"/>
    </row>
    <row r="30" spans="1:50" ht="13" x14ac:dyDescent="0.3">
      <c r="A30" s="7"/>
      <c r="B30" s="7"/>
      <c r="C30" s="159"/>
      <c r="D30" s="7"/>
      <c r="E30" s="7"/>
      <c r="F30" s="7"/>
      <c r="G30" s="107" t="s">
        <v>104</v>
      </c>
      <c r="H30" s="7">
        <v>30</v>
      </c>
      <c r="I30" s="7"/>
      <c r="J30" s="7"/>
      <c r="K30" s="7"/>
      <c r="L30" s="7"/>
      <c r="M30" s="7"/>
      <c r="N30" s="7"/>
      <c r="O30" s="159"/>
      <c r="P30" s="7"/>
      <c r="Q30" s="7"/>
      <c r="R30" s="7"/>
      <c r="S30" s="107" t="s">
        <v>104</v>
      </c>
      <c r="T30" s="7">
        <v>30</v>
      </c>
      <c r="U30" s="7"/>
      <c r="V30" s="7"/>
      <c r="W30" s="7"/>
      <c r="X30" s="7"/>
      <c r="Y30" s="155"/>
      <c r="Z30" s="155"/>
      <c r="AA30" s="155"/>
      <c r="AB30" s="155"/>
      <c r="AC30" s="155"/>
      <c r="AD30" s="155"/>
      <c r="AE30" s="155"/>
      <c r="AF30" s="155"/>
      <c r="AG30" s="155"/>
      <c r="AH30" s="155"/>
      <c r="AI30" s="155"/>
      <c r="AJ30" s="155"/>
      <c r="AK30" s="155"/>
      <c r="AL30" s="155"/>
    </row>
    <row r="31" spans="1:50" ht="13" x14ac:dyDescent="0.3">
      <c r="A31" s="7"/>
      <c r="B31" s="7"/>
      <c r="C31" s="159"/>
      <c r="D31" s="7"/>
      <c r="E31" s="7"/>
      <c r="F31" s="7"/>
      <c r="G31" s="107" t="s">
        <v>105</v>
      </c>
      <c r="H31" s="7">
        <v>12</v>
      </c>
      <c r="I31" s="7"/>
      <c r="J31" s="7"/>
      <c r="K31" s="7"/>
      <c r="L31" s="7"/>
      <c r="M31" s="7"/>
      <c r="N31" s="7"/>
      <c r="O31" s="159"/>
      <c r="P31" s="7"/>
      <c r="Q31" s="7"/>
      <c r="R31" s="7"/>
      <c r="S31" s="107" t="s">
        <v>105</v>
      </c>
      <c r="T31" s="7">
        <v>12</v>
      </c>
      <c r="U31" s="7"/>
      <c r="V31" s="7"/>
      <c r="W31" s="7"/>
      <c r="X31" s="7"/>
      <c r="Y31" s="155"/>
      <c r="Z31" s="155"/>
      <c r="AA31" s="155"/>
      <c r="AB31" s="155"/>
      <c r="AC31" s="155"/>
      <c r="AD31" s="155"/>
      <c r="AE31" s="155"/>
      <c r="AF31" s="155"/>
      <c r="AG31" s="155"/>
      <c r="AH31" s="155"/>
      <c r="AI31" s="155"/>
      <c r="AJ31" s="155"/>
      <c r="AK31" s="155"/>
      <c r="AL31" s="155"/>
    </row>
    <row r="32" spans="1:50" x14ac:dyDescent="0.25">
      <c r="A32" s="7"/>
      <c r="B32" s="7"/>
      <c r="C32" s="159"/>
      <c r="D32" s="7"/>
      <c r="E32" s="7"/>
      <c r="F32" s="7"/>
      <c r="G32" s="7"/>
      <c r="H32" s="7"/>
      <c r="I32" s="7"/>
      <c r="J32" s="7"/>
      <c r="K32" s="7"/>
      <c r="L32" s="7"/>
      <c r="M32" s="7"/>
      <c r="N32" s="7"/>
      <c r="O32" s="159"/>
      <c r="P32" s="7"/>
      <c r="Q32" s="7"/>
      <c r="R32" s="7"/>
      <c r="S32" s="7"/>
      <c r="T32" s="7"/>
      <c r="U32" s="7"/>
      <c r="V32" s="7"/>
      <c r="W32" s="7"/>
      <c r="X32" s="7"/>
      <c r="Y32" s="155"/>
      <c r="Z32" s="155"/>
      <c r="AA32" s="155"/>
      <c r="AB32" s="155"/>
      <c r="AC32" s="155"/>
      <c r="AD32" s="155"/>
      <c r="AE32" s="155"/>
      <c r="AF32" s="155"/>
      <c r="AG32" s="155"/>
      <c r="AH32" s="155"/>
      <c r="AI32" s="155"/>
      <c r="AJ32" s="155"/>
      <c r="AK32" s="155"/>
      <c r="AL32" s="155"/>
    </row>
    <row r="33" spans="1:38" x14ac:dyDescent="0.25">
      <c r="A33" s="7"/>
      <c r="B33" s="7"/>
      <c r="C33" s="159"/>
      <c r="D33" s="7"/>
      <c r="E33" s="7"/>
      <c r="F33" s="7"/>
      <c r="G33" s="7"/>
      <c r="H33" s="7"/>
      <c r="I33" s="7"/>
      <c r="J33" s="7"/>
      <c r="K33" s="7"/>
      <c r="L33" s="7"/>
      <c r="M33" s="7"/>
      <c r="N33" s="7"/>
      <c r="O33" s="159"/>
      <c r="P33" s="7"/>
      <c r="Q33" s="7"/>
      <c r="R33" s="7"/>
      <c r="S33" s="7"/>
      <c r="T33" s="7"/>
      <c r="U33" s="7"/>
      <c r="V33" s="7"/>
      <c r="W33" s="7"/>
      <c r="X33" s="7"/>
      <c r="Y33" s="155"/>
      <c r="Z33" s="155"/>
      <c r="AA33" s="155"/>
      <c r="AB33" s="155"/>
      <c r="AC33" s="155"/>
      <c r="AD33" s="155"/>
      <c r="AE33" s="155"/>
      <c r="AF33" s="155"/>
      <c r="AG33" s="155"/>
      <c r="AH33" s="155"/>
      <c r="AI33" s="155"/>
      <c r="AJ33" s="155"/>
      <c r="AK33" s="155"/>
      <c r="AL33" s="155"/>
    </row>
    <row r="34" spans="1:38" ht="13" x14ac:dyDescent="0.3">
      <c r="A34" s="7"/>
      <c r="B34" s="108"/>
      <c r="C34" s="109"/>
      <c r="D34" s="7"/>
      <c r="E34" s="7"/>
      <c r="F34" s="7"/>
      <c r="G34" s="7"/>
      <c r="H34" s="7"/>
      <c r="I34" s="7"/>
      <c r="J34" s="7"/>
      <c r="K34" s="7"/>
      <c r="L34" s="7"/>
      <c r="M34" s="7"/>
      <c r="N34" s="7"/>
      <c r="O34" s="159"/>
      <c r="P34" s="7"/>
      <c r="Q34" s="7"/>
      <c r="R34" s="7"/>
      <c r="S34" s="7"/>
      <c r="T34" s="7"/>
      <c r="U34" s="7"/>
      <c r="V34" s="7"/>
      <c r="W34" s="7"/>
      <c r="X34" s="7"/>
      <c r="Y34" s="155"/>
      <c r="Z34" s="155"/>
      <c r="AA34" s="155"/>
      <c r="AB34" s="155"/>
      <c r="AC34" s="155"/>
      <c r="AD34" s="155"/>
      <c r="AE34" s="155"/>
      <c r="AF34" s="155"/>
      <c r="AG34" s="155"/>
      <c r="AH34" s="155"/>
      <c r="AI34" s="155"/>
      <c r="AJ34" s="155"/>
      <c r="AK34" s="155"/>
      <c r="AL34" s="155"/>
    </row>
    <row r="35" spans="1:38" ht="13" x14ac:dyDescent="0.3">
      <c r="A35" s="7"/>
      <c r="B35" s="108"/>
      <c r="C35" s="109"/>
      <c r="D35" s="7"/>
      <c r="E35" s="7"/>
      <c r="F35" s="7"/>
      <c r="G35" s="7"/>
      <c r="H35" s="7"/>
      <c r="I35" s="7"/>
      <c r="J35" s="7"/>
      <c r="K35" s="7"/>
      <c r="L35" s="7"/>
      <c r="M35" s="7"/>
      <c r="N35" s="7"/>
      <c r="O35" s="7"/>
      <c r="P35" s="7"/>
      <c r="Q35" s="7"/>
      <c r="R35" s="7"/>
      <c r="S35" s="7"/>
      <c r="T35" s="7"/>
      <c r="U35" s="7"/>
      <c r="V35" s="7"/>
      <c r="W35" s="7"/>
      <c r="X35" s="7"/>
      <c r="Y35" s="155"/>
      <c r="Z35" s="155"/>
      <c r="AA35" s="155"/>
      <c r="AB35" s="155"/>
      <c r="AC35" s="155"/>
      <c r="AD35" s="155"/>
      <c r="AE35" s="155"/>
      <c r="AF35" s="155"/>
      <c r="AG35" s="155"/>
      <c r="AH35" s="155"/>
      <c r="AI35" s="155"/>
      <c r="AJ35" s="155"/>
      <c r="AK35" s="155"/>
      <c r="AL35" s="155"/>
    </row>
    <row r="36" spans="1:38" ht="13" x14ac:dyDescent="0.3">
      <c r="A36" s="7"/>
      <c r="B36" s="7"/>
      <c r="C36" s="109"/>
      <c r="D36" s="7"/>
      <c r="E36" s="7"/>
      <c r="F36" s="7"/>
      <c r="G36" s="7"/>
      <c r="H36" s="7"/>
      <c r="I36" s="7"/>
      <c r="J36" s="7"/>
      <c r="K36" s="7"/>
      <c r="L36" s="7"/>
      <c r="M36" s="7"/>
      <c r="N36" s="7"/>
      <c r="O36" s="7"/>
      <c r="P36" s="7"/>
      <c r="Q36" s="7"/>
      <c r="R36" s="7"/>
      <c r="S36" s="7"/>
      <c r="T36" s="7"/>
      <c r="U36" s="7"/>
      <c r="V36" s="7"/>
      <c r="W36" s="7"/>
      <c r="X36" s="7"/>
      <c r="Y36" s="155"/>
      <c r="Z36" s="155"/>
      <c r="AA36" s="155"/>
      <c r="AB36" s="155"/>
      <c r="AC36" s="155"/>
      <c r="AD36" s="155"/>
      <c r="AE36" s="155"/>
      <c r="AF36" s="155"/>
      <c r="AG36" s="155"/>
      <c r="AH36" s="155"/>
      <c r="AI36" s="155"/>
      <c r="AJ36" s="155"/>
      <c r="AK36" s="155"/>
      <c r="AL36" s="155"/>
    </row>
    <row r="37" spans="1:38" ht="13" x14ac:dyDescent="0.3">
      <c r="A37" s="7"/>
      <c r="C37" s="110" t="s">
        <v>120</v>
      </c>
      <c r="D37" s="7"/>
      <c r="E37" s="7"/>
      <c r="F37" s="7"/>
      <c r="G37" s="7"/>
      <c r="H37" s="7"/>
      <c r="I37" s="7"/>
      <c r="J37" s="7"/>
      <c r="K37" s="7"/>
      <c r="L37" s="7"/>
      <c r="M37" s="7"/>
      <c r="N37" s="7"/>
      <c r="O37" s="7"/>
      <c r="P37" s="7"/>
      <c r="Q37" s="7"/>
      <c r="R37" s="7"/>
      <c r="S37" s="7"/>
      <c r="T37" s="7"/>
      <c r="U37" s="7"/>
      <c r="V37" s="7"/>
      <c r="W37" s="7"/>
      <c r="X37" s="7"/>
      <c r="Y37" s="155"/>
      <c r="Z37" s="155"/>
      <c r="AA37" s="155"/>
      <c r="AB37" s="155"/>
      <c r="AC37" s="155"/>
      <c r="AD37" s="155"/>
      <c r="AE37" s="155"/>
      <c r="AF37" s="155"/>
      <c r="AG37" s="155"/>
      <c r="AH37" s="155"/>
      <c r="AI37" s="155"/>
      <c r="AJ37" s="155"/>
      <c r="AK37" s="155"/>
      <c r="AL37" s="155"/>
    </row>
    <row r="38" spans="1:38" x14ac:dyDescent="0.25">
      <c r="A38" s="7"/>
      <c r="B38" s="7"/>
      <c r="C38" s="7"/>
      <c r="D38" s="7"/>
      <c r="E38" s="7"/>
      <c r="F38" s="7"/>
      <c r="G38" s="7"/>
      <c r="H38" s="7"/>
      <c r="I38" s="7"/>
      <c r="J38" s="7"/>
      <c r="K38" s="7"/>
      <c r="L38" s="7"/>
      <c r="M38" s="7"/>
      <c r="N38" s="7"/>
      <c r="O38" s="7"/>
      <c r="P38" s="7"/>
      <c r="Q38" s="7"/>
      <c r="R38" s="7"/>
      <c r="S38" s="7"/>
      <c r="T38" s="7"/>
      <c r="U38" s="7"/>
      <c r="V38" s="7"/>
      <c r="W38" s="7"/>
      <c r="X38" s="7"/>
      <c r="Y38" s="155"/>
      <c r="Z38" s="155"/>
      <c r="AA38" s="155"/>
      <c r="AB38" s="155"/>
      <c r="AC38" s="155"/>
      <c r="AD38" s="155"/>
      <c r="AE38" s="155"/>
      <c r="AF38" s="155"/>
      <c r="AG38" s="155"/>
      <c r="AH38" s="155"/>
      <c r="AI38" s="155"/>
      <c r="AJ38" s="155"/>
      <c r="AK38" s="155"/>
      <c r="AL38" s="155"/>
    </row>
    <row r="39" spans="1:38" x14ac:dyDescent="0.25">
      <c r="A39" s="7"/>
      <c r="B39" s="7"/>
      <c r="C39" s="7"/>
      <c r="D39" s="7"/>
      <c r="E39" s="7"/>
      <c r="F39" s="7"/>
      <c r="G39" s="7"/>
      <c r="H39" s="7"/>
      <c r="I39" s="7"/>
      <c r="J39" s="7"/>
      <c r="K39" s="7"/>
      <c r="L39" s="7"/>
      <c r="M39" s="7"/>
      <c r="N39" s="7"/>
      <c r="O39" s="7"/>
      <c r="P39" s="7"/>
      <c r="Q39" s="7"/>
      <c r="R39" s="7"/>
      <c r="S39" s="7"/>
      <c r="T39" s="7"/>
      <c r="U39" s="7"/>
      <c r="V39" s="7"/>
      <c r="W39" s="7"/>
      <c r="X39" s="7"/>
      <c r="Y39" s="155"/>
      <c r="Z39" s="155"/>
      <c r="AA39" s="155"/>
      <c r="AB39" s="155"/>
      <c r="AC39" s="155"/>
      <c r="AD39" s="155"/>
      <c r="AE39" s="155"/>
      <c r="AF39" s="155"/>
      <c r="AG39" s="155"/>
      <c r="AH39" s="155"/>
      <c r="AI39" s="155"/>
      <c r="AJ39" s="155"/>
      <c r="AK39" s="155"/>
      <c r="AL39" s="155"/>
    </row>
    <row r="40" spans="1:38" x14ac:dyDescent="0.25">
      <c r="A40" s="7"/>
      <c r="B40" s="7"/>
      <c r="C40" s="7"/>
      <c r="D40" s="7"/>
      <c r="E40" s="7"/>
      <c r="F40" s="7"/>
      <c r="G40" s="7"/>
      <c r="H40" s="7"/>
      <c r="I40" s="7"/>
      <c r="J40" s="7"/>
      <c r="K40" s="7"/>
      <c r="L40" s="7"/>
      <c r="M40" s="7"/>
      <c r="N40" s="7"/>
      <c r="O40" s="7"/>
      <c r="P40" s="7"/>
      <c r="Q40" s="7"/>
      <c r="R40" s="7"/>
      <c r="S40" s="7"/>
      <c r="T40" s="7"/>
      <c r="U40" s="7"/>
      <c r="V40" s="7"/>
      <c r="W40" s="7"/>
      <c r="X40" s="7"/>
      <c r="Y40" s="155"/>
      <c r="Z40" s="155"/>
      <c r="AA40" s="155"/>
      <c r="AB40" s="155"/>
      <c r="AC40" s="155"/>
      <c r="AD40" s="155"/>
      <c r="AE40" s="155"/>
      <c r="AF40" s="155"/>
      <c r="AG40" s="155"/>
      <c r="AH40" s="155"/>
      <c r="AI40" s="155"/>
      <c r="AJ40" s="155"/>
      <c r="AK40" s="155"/>
      <c r="AL40" s="155"/>
    </row>
    <row r="41" spans="1:38" x14ac:dyDescent="0.25">
      <c r="A41" s="7"/>
      <c r="B41" s="7"/>
      <c r="C41" s="7"/>
      <c r="D41" s="7"/>
      <c r="E41" s="7"/>
      <c r="F41" s="7"/>
      <c r="G41" s="7"/>
      <c r="H41" s="7"/>
      <c r="I41" s="7"/>
      <c r="J41" s="7"/>
      <c r="K41" s="7"/>
      <c r="L41" s="7"/>
      <c r="M41" s="7"/>
      <c r="N41" s="7"/>
      <c r="O41" s="7"/>
      <c r="P41" s="7"/>
      <c r="Q41" s="7"/>
      <c r="R41" s="7"/>
      <c r="S41" s="7"/>
      <c r="T41" s="7"/>
      <c r="U41" s="7"/>
      <c r="V41" s="7"/>
      <c r="W41" s="7"/>
      <c r="X41" s="7"/>
      <c r="Y41" s="155"/>
      <c r="Z41" s="155"/>
      <c r="AA41" s="155"/>
      <c r="AB41" s="155"/>
      <c r="AC41" s="155"/>
      <c r="AD41" s="155"/>
      <c r="AE41" s="155"/>
      <c r="AF41" s="155"/>
      <c r="AG41" s="155"/>
      <c r="AH41" s="155"/>
      <c r="AI41" s="155"/>
      <c r="AJ41" s="155"/>
      <c r="AK41" s="155"/>
      <c r="AL41" s="155"/>
    </row>
    <row r="42" spans="1:38" x14ac:dyDescent="0.25">
      <c r="A42" s="7"/>
      <c r="B42" s="7"/>
      <c r="C42" s="7"/>
      <c r="D42" s="7"/>
      <c r="E42" s="7"/>
      <c r="F42" s="7"/>
      <c r="G42" s="7"/>
      <c r="H42" s="7"/>
      <c r="I42" s="7"/>
      <c r="J42" s="7"/>
      <c r="K42" s="7"/>
      <c r="L42" s="7"/>
      <c r="M42" s="7"/>
      <c r="N42" s="7"/>
      <c r="O42" s="7"/>
      <c r="P42" s="7"/>
      <c r="Q42" s="7"/>
      <c r="R42" s="7"/>
      <c r="S42" s="7"/>
      <c r="T42" s="7"/>
      <c r="U42" s="7"/>
      <c r="V42" s="7"/>
      <c r="W42" s="7"/>
      <c r="X42" s="7"/>
      <c r="Y42" s="155"/>
      <c r="Z42" s="155"/>
      <c r="AA42" s="155"/>
      <c r="AB42" s="155"/>
      <c r="AC42" s="155"/>
      <c r="AD42" s="155"/>
      <c r="AE42" s="155"/>
      <c r="AF42" s="155"/>
      <c r="AG42" s="155"/>
      <c r="AH42" s="155"/>
      <c r="AI42" s="155"/>
      <c r="AJ42" s="155"/>
      <c r="AK42" s="155"/>
      <c r="AL42" s="155"/>
    </row>
    <row r="43" spans="1:38" ht="12.75" customHeight="1" x14ac:dyDescent="0.25">
      <c r="A43" s="7"/>
      <c r="X43" s="7"/>
      <c r="Y43" s="155"/>
      <c r="Z43" s="155"/>
      <c r="AA43" s="155"/>
      <c r="AB43" s="155"/>
      <c r="AC43" s="155"/>
      <c r="AD43" s="155"/>
      <c r="AE43" s="155"/>
      <c r="AF43" s="155"/>
      <c r="AG43" s="155"/>
      <c r="AH43" s="155"/>
      <c r="AI43" s="155"/>
      <c r="AJ43" s="155"/>
      <c r="AK43" s="155"/>
      <c r="AL43" s="155"/>
    </row>
    <row r="44" spans="1:38" ht="41.25" customHeight="1" x14ac:dyDescent="0.25">
      <c r="A44" s="7"/>
      <c r="B44" s="127" t="s">
        <v>110</v>
      </c>
      <c r="C44" s="127"/>
      <c r="D44" s="127"/>
      <c r="E44" s="127"/>
      <c r="F44" s="127"/>
      <c r="G44" s="127"/>
      <c r="H44" s="127"/>
      <c r="I44" s="127"/>
      <c r="J44" s="127"/>
      <c r="K44" s="127"/>
      <c r="L44" s="127"/>
      <c r="M44" s="127"/>
      <c r="N44" s="127"/>
      <c r="O44" s="127"/>
      <c r="P44" s="127"/>
      <c r="Q44" s="127"/>
      <c r="R44" s="127"/>
      <c r="S44" s="127"/>
      <c r="T44" s="127"/>
      <c r="U44" s="127"/>
      <c r="V44" s="127"/>
      <c r="W44" s="127"/>
      <c r="X44" s="7"/>
      <c r="Y44" s="155"/>
      <c r="Z44" s="155"/>
      <c r="AA44" s="155"/>
      <c r="AB44" s="155"/>
      <c r="AC44" s="155"/>
      <c r="AD44" s="155"/>
      <c r="AE44" s="155"/>
      <c r="AF44" s="155"/>
      <c r="AG44" s="155"/>
      <c r="AH44" s="155"/>
      <c r="AI44" s="155"/>
      <c r="AJ44" s="155"/>
      <c r="AK44" s="155"/>
      <c r="AL44" s="155"/>
    </row>
    <row r="45" spans="1:38" x14ac:dyDescent="0.25">
      <c r="A45" s="7"/>
      <c r="B45" s="7"/>
      <c r="C45" s="7"/>
      <c r="D45" s="7"/>
      <c r="E45" s="7"/>
      <c r="F45" s="7"/>
      <c r="G45" s="7"/>
      <c r="H45" s="7"/>
      <c r="I45" s="7"/>
      <c r="J45" s="7"/>
      <c r="K45" s="7"/>
      <c r="L45" s="7"/>
      <c r="M45" s="7"/>
      <c r="N45" s="7"/>
      <c r="O45" s="7"/>
      <c r="P45" s="7"/>
      <c r="Q45" s="7"/>
      <c r="R45" s="7"/>
      <c r="S45" s="7"/>
      <c r="T45" s="7"/>
      <c r="U45" s="7"/>
      <c r="V45" s="7"/>
      <c r="W45" s="7"/>
      <c r="X45" s="7"/>
      <c r="Y45" s="155"/>
      <c r="Z45" s="155"/>
      <c r="AA45" s="155"/>
      <c r="AB45" s="155"/>
      <c r="AC45" s="155"/>
      <c r="AD45" s="155"/>
      <c r="AE45" s="155"/>
      <c r="AF45" s="155"/>
      <c r="AG45" s="155"/>
      <c r="AH45" s="155"/>
      <c r="AI45" s="155"/>
      <c r="AJ45" s="155"/>
      <c r="AK45" s="155"/>
      <c r="AL45" s="155"/>
    </row>
    <row r="46" spans="1:38" x14ac:dyDescent="0.25">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row>
    <row r="47" spans="1:38" x14ac:dyDescent="0.25">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row>
    <row r="48" spans="1:38" x14ac:dyDescent="0.25">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row>
    <row r="49" spans="1:38" x14ac:dyDescent="0.25">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row>
    <row r="50" spans="1:38" x14ac:dyDescent="0.25">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row>
    <row r="51" spans="1:38" x14ac:dyDescent="0.25">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row>
    <row r="52" spans="1:38" x14ac:dyDescent="0.2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row>
    <row r="53" spans="1:38" x14ac:dyDescent="0.25">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row>
    <row r="54" spans="1:38" x14ac:dyDescent="0.25">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row>
    <row r="55" spans="1:38" x14ac:dyDescent="0.25">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row>
    <row r="56" spans="1:38" x14ac:dyDescent="0.25">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row>
    <row r="57" spans="1:38" x14ac:dyDescent="0.25">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row>
    <row r="58" spans="1:38" x14ac:dyDescent="0.25">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4:N14"/>
    <mergeCell ref="M11:N11"/>
    <mergeCell ref="M10:N10"/>
    <mergeCell ref="C24:F24"/>
    <mergeCell ref="B44:W44"/>
    <mergeCell ref="O29:Q29"/>
    <mergeCell ref="O28:Q28"/>
    <mergeCell ref="O27:Q27"/>
    <mergeCell ref="O26:R26"/>
    <mergeCell ref="O24:R24"/>
    <mergeCell ref="C27:E27"/>
    <mergeCell ref="M13:N13"/>
    <mergeCell ref="C29:E29"/>
    <mergeCell ref="C26:F26"/>
    <mergeCell ref="C28:E28"/>
    <mergeCell ref="M12:N12"/>
  </mergeCells>
  <phoneticPr fontId="0" type="noConversion"/>
  <printOptions gridLinesSet="0"/>
  <pageMargins left="0" right="0" top="0" bottom="0" header="0.5" footer="0.5"/>
  <pageSetup paperSize="0" orientation="landscape" horizontalDpi="0" verticalDpi="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45"/>
  <sheetViews>
    <sheetView topLeftCell="A3" zoomScale="91" zoomScaleNormal="85" workbookViewId="0">
      <selection activeCell="A8" sqref="A8:XFD45"/>
    </sheetView>
  </sheetViews>
  <sheetFormatPr defaultRowHeight="12.5" x14ac:dyDescent="0.25"/>
  <cols>
    <col min="1" max="1" width="28" customWidth="1"/>
    <col min="2" max="2" width="34.54296875" customWidth="1"/>
    <col min="3" max="3" width="2.81640625" customWidth="1"/>
    <col min="4" max="5" width="5.453125" customWidth="1"/>
    <col min="6" max="6" width="4.453125" customWidth="1"/>
  </cols>
  <sheetData>
    <row r="1" spans="1:57" ht="18" x14ac:dyDescent="0.4">
      <c r="A1" s="79" t="s">
        <v>109</v>
      </c>
      <c r="B1" s="79" t="s">
        <v>121</v>
      </c>
    </row>
    <row r="2" spans="1:57" ht="54" x14ac:dyDescent="0.4">
      <c r="A2" s="79" t="s">
        <v>108</v>
      </c>
      <c r="B2" s="80" t="s">
        <v>122</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42" t="s">
        <v>5</v>
      </c>
      <c r="E4" s="143"/>
      <c r="G4" s="136" t="s">
        <v>6</v>
      </c>
      <c r="H4" s="137"/>
      <c r="I4" s="137"/>
      <c r="J4" s="137"/>
      <c r="K4" s="137"/>
      <c r="L4" s="137"/>
      <c r="M4" s="137"/>
      <c r="N4" s="137"/>
      <c r="O4" s="137"/>
      <c r="P4" s="137"/>
      <c r="Q4" s="137"/>
      <c r="R4" s="137"/>
      <c r="T4" s="136" t="s">
        <v>7</v>
      </c>
      <c r="U4" s="137"/>
      <c r="V4" s="137"/>
      <c r="W4" s="137"/>
      <c r="X4" s="137"/>
      <c r="Y4" s="137"/>
      <c r="Z4" s="137"/>
      <c r="AA4" s="137"/>
      <c r="AB4" s="137"/>
      <c r="AC4" s="137"/>
      <c r="AD4" s="137"/>
      <c r="AE4" s="137"/>
      <c r="AF4" s="4"/>
      <c r="AG4" s="136" t="s">
        <v>34</v>
      </c>
      <c r="AH4" s="137"/>
      <c r="AI4" s="137"/>
      <c r="AJ4" s="137"/>
      <c r="AK4" s="137"/>
      <c r="AL4" s="137"/>
      <c r="AM4" s="137"/>
      <c r="AN4" s="137"/>
      <c r="AO4" s="137"/>
      <c r="AP4" s="137"/>
      <c r="AQ4" s="137"/>
      <c r="AR4" s="137"/>
      <c r="AT4" s="136" t="s">
        <v>35</v>
      </c>
      <c r="AU4" s="137"/>
      <c r="AV4" s="137"/>
      <c r="AW4" s="137"/>
      <c r="AX4" s="137"/>
      <c r="AY4" s="137"/>
      <c r="AZ4" s="137"/>
      <c r="BA4" s="137"/>
      <c r="BB4" s="137"/>
      <c r="BC4" s="137"/>
      <c r="BD4" s="137"/>
      <c r="BE4" s="137"/>
    </row>
    <row r="5" spans="1:57" ht="13" x14ac:dyDescent="0.25">
      <c r="A5" s="32"/>
      <c r="B5" s="32"/>
      <c r="C5" s="3"/>
      <c r="D5" s="144" t="s">
        <v>8</v>
      </c>
      <c r="E5" s="146" t="s">
        <v>9</v>
      </c>
      <c r="F5" s="5"/>
      <c r="G5" s="134" t="s">
        <v>0</v>
      </c>
      <c r="H5" s="130" t="s">
        <v>1</v>
      </c>
      <c r="I5" s="130" t="s">
        <v>10</v>
      </c>
      <c r="J5" s="130" t="s">
        <v>2</v>
      </c>
      <c r="K5" s="130" t="s">
        <v>11</v>
      </c>
      <c r="L5" s="132" t="s">
        <v>12</v>
      </c>
      <c r="M5" s="5"/>
      <c r="N5" s="134" t="s">
        <v>3</v>
      </c>
      <c r="O5" s="130" t="s">
        <v>4</v>
      </c>
      <c r="P5" s="132" t="s">
        <v>13</v>
      </c>
      <c r="Q5" s="2"/>
      <c r="R5" s="138" t="s">
        <v>14</v>
      </c>
      <c r="S5" s="2"/>
      <c r="T5" s="134" t="s">
        <v>0</v>
      </c>
      <c r="U5" s="130" t="s">
        <v>1</v>
      </c>
      <c r="V5" s="130" t="s">
        <v>10</v>
      </c>
      <c r="W5" s="130" t="s">
        <v>2</v>
      </c>
      <c r="X5" s="130" t="s">
        <v>11</v>
      </c>
      <c r="Y5" s="132" t="s">
        <v>12</v>
      </c>
      <c r="Z5" s="2"/>
      <c r="AA5" s="134" t="s">
        <v>3</v>
      </c>
      <c r="AB5" s="130" t="s">
        <v>4</v>
      </c>
      <c r="AC5" s="132" t="s">
        <v>13</v>
      </c>
      <c r="AD5" s="1"/>
      <c r="AE5" s="140" t="s">
        <v>14</v>
      </c>
      <c r="AF5" s="38"/>
      <c r="AG5" s="134" t="s">
        <v>0</v>
      </c>
      <c r="AH5" s="130" t="s">
        <v>1</v>
      </c>
      <c r="AI5" s="130" t="s">
        <v>10</v>
      </c>
      <c r="AJ5" s="130" t="s">
        <v>2</v>
      </c>
      <c r="AK5" s="130" t="s">
        <v>11</v>
      </c>
      <c r="AL5" s="132" t="s">
        <v>12</v>
      </c>
      <c r="AM5" s="5"/>
      <c r="AN5" s="134" t="s">
        <v>3</v>
      </c>
      <c r="AO5" s="130" t="s">
        <v>4</v>
      </c>
      <c r="AP5" s="132" t="s">
        <v>13</v>
      </c>
      <c r="AQ5" s="2"/>
      <c r="AR5" s="138" t="s">
        <v>14</v>
      </c>
      <c r="AS5" s="2"/>
      <c r="AT5" s="134" t="s">
        <v>0</v>
      </c>
      <c r="AU5" s="130" t="s">
        <v>1</v>
      </c>
      <c r="AV5" s="130" t="s">
        <v>10</v>
      </c>
      <c r="AW5" s="130" t="s">
        <v>2</v>
      </c>
      <c r="AX5" s="130" t="s">
        <v>11</v>
      </c>
      <c r="AY5" s="132" t="s">
        <v>12</v>
      </c>
      <c r="AZ5" s="2"/>
      <c r="BA5" s="134" t="s">
        <v>3</v>
      </c>
      <c r="BB5" s="130" t="s">
        <v>4</v>
      </c>
      <c r="BC5" s="132" t="s">
        <v>13</v>
      </c>
      <c r="BD5" s="1"/>
      <c r="BE5" s="140" t="s">
        <v>14</v>
      </c>
    </row>
    <row r="6" spans="1:57" ht="13" x14ac:dyDescent="0.25">
      <c r="A6" s="32"/>
      <c r="B6" s="32"/>
      <c r="C6" s="3"/>
      <c r="D6" s="145"/>
      <c r="E6" s="147"/>
      <c r="F6" s="5"/>
      <c r="G6" s="135"/>
      <c r="H6" s="131"/>
      <c r="I6" s="131"/>
      <c r="J6" s="131"/>
      <c r="K6" s="131"/>
      <c r="L6" s="133"/>
      <c r="M6" s="5"/>
      <c r="N6" s="135"/>
      <c r="O6" s="131"/>
      <c r="P6" s="133"/>
      <c r="Q6" s="2"/>
      <c r="R6" s="139"/>
      <c r="S6" s="2"/>
      <c r="T6" s="135"/>
      <c r="U6" s="131"/>
      <c r="V6" s="131"/>
      <c r="W6" s="131"/>
      <c r="X6" s="131"/>
      <c r="Y6" s="133"/>
      <c r="Z6" s="2"/>
      <c r="AA6" s="135"/>
      <c r="AB6" s="131"/>
      <c r="AC6" s="133"/>
      <c r="AD6" s="1"/>
      <c r="AE6" s="141"/>
      <c r="AF6" s="39"/>
      <c r="AG6" s="135"/>
      <c r="AH6" s="131"/>
      <c r="AI6" s="131"/>
      <c r="AJ6" s="131"/>
      <c r="AK6" s="131"/>
      <c r="AL6" s="133"/>
      <c r="AM6" s="5"/>
      <c r="AN6" s="135"/>
      <c r="AO6" s="131"/>
      <c r="AP6" s="133"/>
      <c r="AQ6" s="2"/>
      <c r="AR6" s="139"/>
      <c r="AS6" s="2"/>
      <c r="AT6" s="135"/>
      <c r="AU6" s="131"/>
      <c r="AV6" s="131"/>
      <c r="AW6" s="131"/>
      <c r="AX6" s="131"/>
      <c r="AY6" s="133"/>
      <c r="AZ6" s="2"/>
      <c r="BA6" s="135"/>
      <c r="BB6" s="131"/>
      <c r="BC6" s="133"/>
      <c r="BD6" s="1"/>
      <c r="BE6" s="141"/>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29">
        <v>53.6929906025996</v>
      </c>
      <c r="H8" s="160">
        <v>66.111184175776799</v>
      </c>
      <c r="I8" s="160">
        <v>71.390105362032401</v>
      </c>
      <c r="J8" s="160">
        <v>70.899246300448894</v>
      </c>
      <c r="K8" s="160">
        <v>66.636363733042501</v>
      </c>
      <c r="L8" s="161">
        <v>65.745968228685996</v>
      </c>
      <c r="M8" s="162"/>
      <c r="N8" s="163">
        <v>70.804556022136396</v>
      </c>
      <c r="O8" s="164">
        <v>74.254816515753305</v>
      </c>
      <c r="P8" s="165">
        <v>72.529719754989898</v>
      </c>
      <c r="Q8" s="162"/>
      <c r="R8" s="166">
        <v>67.684206584272303</v>
      </c>
      <c r="S8" s="75"/>
      <c r="T8" s="29">
        <v>-6.1108947447509901E-2</v>
      </c>
      <c r="U8" s="160">
        <v>0.70657940890083104</v>
      </c>
      <c r="V8" s="160">
        <v>0.28137677130410499</v>
      </c>
      <c r="W8" s="160">
        <v>-0.76295782098245502</v>
      </c>
      <c r="X8" s="160">
        <v>-3.0969691723013102</v>
      </c>
      <c r="Y8" s="161">
        <v>-0.61782357348719996</v>
      </c>
      <c r="Z8" s="162"/>
      <c r="AA8" s="163">
        <v>-5.3976241883501901</v>
      </c>
      <c r="AB8" s="164">
        <v>-5.5573213283824803</v>
      </c>
      <c r="AC8" s="165">
        <v>-5.4793957436106897</v>
      </c>
      <c r="AD8" s="162"/>
      <c r="AE8" s="166">
        <v>-2.1588637615558199</v>
      </c>
      <c r="AF8" s="29"/>
      <c r="AG8" s="29">
        <v>55.229493342945197</v>
      </c>
      <c r="AH8" s="160">
        <v>57.340313735030499</v>
      </c>
      <c r="AI8" s="160">
        <v>63.713470971911399</v>
      </c>
      <c r="AJ8" s="160">
        <v>64.615558045765397</v>
      </c>
      <c r="AK8" s="160">
        <v>62.645194553932697</v>
      </c>
      <c r="AL8" s="161">
        <v>60.708798269529701</v>
      </c>
      <c r="AM8" s="162"/>
      <c r="AN8" s="163">
        <v>69.276125220012304</v>
      </c>
      <c r="AO8" s="164">
        <v>74.379575590631205</v>
      </c>
      <c r="AP8" s="165">
        <v>71.827883145441604</v>
      </c>
      <c r="AQ8" s="162"/>
      <c r="AR8" s="166">
        <v>63.885892614915299</v>
      </c>
      <c r="AS8" s="75"/>
      <c r="AT8" s="29">
        <v>-0.88657430785422897</v>
      </c>
      <c r="AU8" s="160">
        <v>0.53970160894742403</v>
      </c>
      <c r="AV8" s="160">
        <v>0.98785186709988304</v>
      </c>
      <c r="AW8" s="160">
        <v>0.25963916941072601</v>
      </c>
      <c r="AX8" s="160">
        <v>-1.37110969447648</v>
      </c>
      <c r="AY8" s="161">
        <v>-8.7733846965310405E-2</v>
      </c>
      <c r="AZ8" s="162"/>
      <c r="BA8" s="163">
        <v>-2.5431290900346499</v>
      </c>
      <c r="BB8" s="164">
        <v>-2.6780246700989401</v>
      </c>
      <c r="BC8" s="165">
        <v>-2.61297526217967</v>
      </c>
      <c r="BD8" s="162"/>
      <c r="BE8" s="166">
        <v>-0.91282104762650296</v>
      </c>
    </row>
    <row r="9" spans="1:57" x14ac:dyDescent="0.25">
      <c r="A9" s="20" t="s">
        <v>18</v>
      </c>
      <c r="B9" s="3" t="str">
        <f>TRIM(A9)</f>
        <v>Virginia</v>
      </c>
      <c r="C9" s="10"/>
      <c r="D9" s="24" t="s">
        <v>16</v>
      </c>
      <c r="E9" s="27" t="s">
        <v>17</v>
      </c>
      <c r="F9" s="3"/>
      <c r="G9" s="30">
        <v>53.856703593995597</v>
      </c>
      <c r="H9" s="162">
        <v>68.240200898029201</v>
      </c>
      <c r="I9" s="162">
        <v>73.543207479819301</v>
      </c>
      <c r="J9" s="162">
        <v>72.576291778085306</v>
      </c>
      <c r="K9" s="162">
        <v>65.378280718673807</v>
      </c>
      <c r="L9" s="167">
        <v>66.718936893720596</v>
      </c>
      <c r="M9" s="162"/>
      <c r="N9" s="168">
        <v>69.8295998947915</v>
      </c>
      <c r="O9" s="169">
        <v>73.4342415911524</v>
      </c>
      <c r="P9" s="170">
        <v>71.631920742972</v>
      </c>
      <c r="Q9" s="162"/>
      <c r="R9" s="171">
        <v>68.122646564935295</v>
      </c>
      <c r="S9" s="75"/>
      <c r="T9" s="30">
        <v>4.6461912379144001</v>
      </c>
      <c r="U9" s="162">
        <v>3.7345740380910502</v>
      </c>
      <c r="V9" s="162">
        <v>3.2056824709237599</v>
      </c>
      <c r="W9" s="162">
        <v>2.11492344179034</v>
      </c>
      <c r="X9" s="162">
        <v>-3.5183853793381701</v>
      </c>
      <c r="Y9" s="167">
        <v>1.9096920158841999</v>
      </c>
      <c r="Z9" s="162"/>
      <c r="AA9" s="168">
        <v>-7.72134862832179</v>
      </c>
      <c r="AB9" s="169">
        <v>-7.72979209573323</v>
      </c>
      <c r="AC9" s="170">
        <v>-7.7256767775152202</v>
      </c>
      <c r="AD9" s="162"/>
      <c r="AE9" s="171">
        <v>-1.19011673351335</v>
      </c>
      <c r="AF9" s="30"/>
      <c r="AG9" s="30">
        <v>52.781648135913699</v>
      </c>
      <c r="AH9" s="162">
        <v>56.704886670695302</v>
      </c>
      <c r="AI9" s="162">
        <v>63.483467969190301</v>
      </c>
      <c r="AJ9" s="162">
        <v>64.025142463522997</v>
      </c>
      <c r="AK9" s="162">
        <v>60.806875821904903</v>
      </c>
      <c r="AL9" s="167">
        <v>59.560410245363101</v>
      </c>
      <c r="AM9" s="162"/>
      <c r="AN9" s="168">
        <v>68.290632411995304</v>
      </c>
      <c r="AO9" s="169">
        <v>73.9744342421467</v>
      </c>
      <c r="AP9" s="170">
        <v>71.132533327071002</v>
      </c>
      <c r="AQ9" s="162"/>
      <c r="AR9" s="171">
        <v>62.866678624449399</v>
      </c>
      <c r="AS9" s="75"/>
      <c r="AT9" s="30">
        <v>0.28306651067296601</v>
      </c>
      <c r="AU9" s="162">
        <v>1.1944058661841701</v>
      </c>
      <c r="AV9" s="162">
        <v>1.2879125313247399</v>
      </c>
      <c r="AW9" s="162">
        <v>0.90316550707002696</v>
      </c>
      <c r="AX9" s="162">
        <v>-1.0866127789750599</v>
      </c>
      <c r="AY9" s="167">
        <v>0.51680210561198103</v>
      </c>
      <c r="AZ9" s="162"/>
      <c r="BA9" s="168">
        <v>-2.5182257337656702</v>
      </c>
      <c r="BB9" s="169">
        <v>-1.7789131215012499</v>
      </c>
      <c r="BC9" s="170">
        <v>-2.1351952896875601</v>
      </c>
      <c r="BD9" s="162"/>
      <c r="BE9" s="171">
        <v>-0.35538928497442202</v>
      </c>
    </row>
    <row r="10" spans="1:57" x14ac:dyDescent="0.25">
      <c r="A10" s="21" t="s">
        <v>19</v>
      </c>
      <c r="B10" s="3" t="str">
        <f t="shared" ref="B10:B45" si="0">TRIM(A10)</f>
        <v>Norfolk/Virginia Beach, VA</v>
      </c>
      <c r="C10" s="3"/>
      <c r="D10" s="24" t="s">
        <v>16</v>
      </c>
      <c r="E10" s="27" t="s">
        <v>17</v>
      </c>
      <c r="F10" s="3"/>
      <c r="G10" s="30">
        <v>53.187261278001401</v>
      </c>
      <c r="H10" s="162">
        <v>64.483328171776606</v>
      </c>
      <c r="I10" s="162">
        <v>67.670589449778006</v>
      </c>
      <c r="J10" s="162">
        <v>69.683596572726302</v>
      </c>
      <c r="K10" s="162">
        <v>64.145246206255806</v>
      </c>
      <c r="L10" s="167">
        <v>63.834004335707597</v>
      </c>
      <c r="M10" s="162"/>
      <c r="N10" s="168">
        <v>75.960049550944504</v>
      </c>
      <c r="O10" s="169">
        <v>79.802828533085503</v>
      </c>
      <c r="P10" s="170">
        <v>77.881439042015003</v>
      </c>
      <c r="Q10" s="162"/>
      <c r="R10" s="171">
        <v>67.847557108938304</v>
      </c>
      <c r="S10" s="75"/>
      <c r="T10" s="30">
        <v>-0.77880706385142096</v>
      </c>
      <c r="U10" s="162">
        <v>-0.90914305893271197</v>
      </c>
      <c r="V10" s="162">
        <v>-1.77582553316965</v>
      </c>
      <c r="W10" s="162">
        <v>1.3524529806835399</v>
      </c>
      <c r="X10" s="162">
        <v>-3.9443405024512801</v>
      </c>
      <c r="Y10" s="167">
        <v>-1.21838345840443</v>
      </c>
      <c r="Z10" s="162"/>
      <c r="AA10" s="168">
        <v>-3.8610329059119</v>
      </c>
      <c r="AB10" s="169">
        <v>-5.1566778933832298</v>
      </c>
      <c r="AC10" s="170">
        <v>-4.5292291225592001</v>
      </c>
      <c r="AD10" s="162"/>
      <c r="AE10" s="171">
        <v>-2.3292572114538901</v>
      </c>
      <c r="AF10" s="30"/>
      <c r="AG10" s="30">
        <v>58.446887581294497</v>
      </c>
      <c r="AH10" s="162">
        <v>56.620986889645899</v>
      </c>
      <c r="AI10" s="162">
        <v>60.897981831320301</v>
      </c>
      <c r="AJ10" s="162">
        <v>61.9451326520078</v>
      </c>
      <c r="AK10" s="162">
        <v>60.750877464643303</v>
      </c>
      <c r="AL10" s="167">
        <v>59.732373283782302</v>
      </c>
      <c r="AM10" s="162"/>
      <c r="AN10" s="168">
        <v>73.287653556312506</v>
      </c>
      <c r="AO10" s="169">
        <v>80.263497470837194</v>
      </c>
      <c r="AP10" s="170">
        <v>76.775575513574793</v>
      </c>
      <c r="AQ10" s="162"/>
      <c r="AR10" s="171">
        <v>64.601859635151598</v>
      </c>
      <c r="AS10" s="75"/>
      <c r="AT10" s="30">
        <v>-0.78811272555809897</v>
      </c>
      <c r="AU10" s="162">
        <v>-0.89814672171698096</v>
      </c>
      <c r="AV10" s="162">
        <v>-1.4525832202326701</v>
      </c>
      <c r="AW10" s="162">
        <v>-1.2914335016845599</v>
      </c>
      <c r="AX10" s="162">
        <v>-3.7037423509621199</v>
      </c>
      <c r="AY10" s="167">
        <v>-1.65372954008144</v>
      </c>
      <c r="AZ10" s="162"/>
      <c r="BA10" s="168">
        <v>-4.5730836901313303</v>
      </c>
      <c r="BB10" s="169">
        <v>-3.92989983363409</v>
      </c>
      <c r="BC10" s="170">
        <v>-4.2379598796801199</v>
      </c>
      <c r="BD10" s="162"/>
      <c r="BE10" s="171">
        <v>-2.54671488429336</v>
      </c>
    </row>
    <row r="11" spans="1:57" x14ac:dyDescent="0.25">
      <c r="A11" s="21" t="s">
        <v>20</v>
      </c>
      <c r="B11" s="2" t="s">
        <v>71</v>
      </c>
      <c r="C11" s="3"/>
      <c r="D11" s="24" t="s">
        <v>16</v>
      </c>
      <c r="E11" s="27" t="s">
        <v>17</v>
      </c>
      <c r="F11" s="3"/>
      <c r="G11" s="30">
        <v>49.6202868943464</v>
      </c>
      <c r="H11" s="162">
        <v>65.497179908513502</v>
      </c>
      <c r="I11" s="162">
        <v>71.3194475285339</v>
      </c>
      <c r="J11" s="162">
        <v>69.201048096993304</v>
      </c>
      <c r="K11" s="162">
        <v>61.4024958919927</v>
      </c>
      <c r="L11" s="167">
        <v>63.408091664075997</v>
      </c>
      <c r="M11" s="162"/>
      <c r="N11" s="168">
        <v>63.587511657858499</v>
      </c>
      <c r="O11" s="169">
        <v>69.924945596660294</v>
      </c>
      <c r="P11" s="170">
        <v>66.756228627259404</v>
      </c>
      <c r="Q11" s="162"/>
      <c r="R11" s="171">
        <v>64.364702224985507</v>
      </c>
      <c r="S11" s="75"/>
      <c r="T11" s="30">
        <v>-4.8443479991203597</v>
      </c>
      <c r="U11" s="162">
        <v>-2.4536127310204998</v>
      </c>
      <c r="V11" s="162">
        <v>-1.1327623899388299</v>
      </c>
      <c r="W11" s="162">
        <v>-4.85548707211482</v>
      </c>
      <c r="X11" s="162">
        <v>-6.2366156886745898</v>
      </c>
      <c r="Y11" s="167">
        <v>-3.8242228824206999</v>
      </c>
      <c r="Z11" s="162"/>
      <c r="AA11" s="168">
        <v>-9.3799789158458093</v>
      </c>
      <c r="AB11" s="169">
        <v>-9.0384677391389499</v>
      </c>
      <c r="AC11" s="170">
        <v>-9.2014385295349008</v>
      </c>
      <c r="AD11" s="162"/>
      <c r="AE11" s="171">
        <v>-5.4829112789350596</v>
      </c>
      <c r="AF11" s="30"/>
      <c r="AG11" s="30">
        <v>50.004441088954998</v>
      </c>
      <c r="AH11" s="162">
        <v>56.980281565039697</v>
      </c>
      <c r="AI11" s="162">
        <v>64.199271661411302</v>
      </c>
      <c r="AJ11" s="162">
        <v>64.313629702002899</v>
      </c>
      <c r="AK11" s="162">
        <v>60.065728116534103</v>
      </c>
      <c r="AL11" s="167">
        <v>59.112670426788597</v>
      </c>
      <c r="AM11" s="162"/>
      <c r="AN11" s="168">
        <v>65.766976062530503</v>
      </c>
      <c r="AO11" s="169">
        <v>71.139583425856003</v>
      </c>
      <c r="AP11" s="170">
        <v>68.453279744193196</v>
      </c>
      <c r="AQ11" s="162"/>
      <c r="AR11" s="171">
        <v>61.781415946047098</v>
      </c>
      <c r="AS11" s="75"/>
      <c r="AT11" s="30">
        <v>-3.1022157958432599</v>
      </c>
      <c r="AU11" s="162">
        <v>-1.7180427109733301</v>
      </c>
      <c r="AV11" s="162">
        <v>-1.6225402460992699</v>
      </c>
      <c r="AW11" s="162">
        <v>-1.7256647599228001</v>
      </c>
      <c r="AX11" s="162">
        <v>-1.26133191053172</v>
      </c>
      <c r="AY11" s="167">
        <v>-1.8439548458848201</v>
      </c>
      <c r="AZ11" s="162"/>
      <c r="BA11" s="168">
        <v>-0.42533793704351502</v>
      </c>
      <c r="BB11" s="169">
        <v>-0.86171394564567705</v>
      </c>
      <c r="BC11" s="170">
        <v>-0.65256663085953903</v>
      </c>
      <c r="BD11" s="162"/>
      <c r="BE11" s="171">
        <v>-1.4699011711218</v>
      </c>
    </row>
    <row r="12" spans="1:57" x14ac:dyDescent="0.25">
      <c r="A12" s="21" t="s">
        <v>21</v>
      </c>
      <c r="B12" s="3" t="str">
        <f t="shared" si="0"/>
        <v>Virginia Area</v>
      </c>
      <c r="C12" s="3"/>
      <c r="D12" s="24" t="s">
        <v>16</v>
      </c>
      <c r="E12" s="27" t="s">
        <v>17</v>
      </c>
      <c r="F12" s="3"/>
      <c r="G12" s="30">
        <v>46.246045125978597</v>
      </c>
      <c r="H12" s="162">
        <v>59.719175076787998</v>
      </c>
      <c r="I12" s="162">
        <v>63.855338213898001</v>
      </c>
      <c r="J12" s="162">
        <v>63.954643079836401</v>
      </c>
      <c r="K12" s="162">
        <v>64.081660931618202</v>
      </c>
      <c r="L12" s="167">
        <v>59.571372485623797</v>
      </c>
      <c r="M12" s="162"/>
      <c r="N12" s="168">
        <v>71.409436271679596</v>
      </c>
      <c r="O12" s="169">
        <v>75.494792268076907</v>
      </c>
      <c r="P12" s="170">
        <v>73.452114269878194</v>
      </c>
      <c r="Q12" s="162"/>
      <c r="R12" s="171">
        <v>63.537298709696501</v>
      </c>
      <c r="S12" s="75"/>
      <c r="T12" s="30">
        <v>1.42771132020755</v>
      </c>
      <c r="U12" s="162">
        <v>4.5862623918927801</v>
      </c>
      <c r="V12" s="162">
        <v>2.8690918390906801</v>
      </c>
      <c r="W12" s="162">
        <v>0.24248862612872599</v>
      </c>
      <c r="X12" s="162">
        <v>-3.00827901534905</v>
      </c>
      <c r="Y12" s="167">
        <v>1.0921407335539799</v>
      </c>
      <c r="Z12" s="162"/>
      <c r="AA12" s="168">
        <v>-8.7414105458994094</v>
      </c>
      <c r="AB12" s="169">
        <v>-6.11062537424365</v>
      </c>
      <c r="AC12" s="170">
        <v>-7.4081208126290603</v>
      </c>
      <c r="AD12" s="162"/>
      <c r="AE12" s="171">
        <v>-1.88302425033987</v>
      </c>
      <c r="AF12" s="30"/>
      <c r="AG12" s="30">
        <v>47.579518559141</v>
      </c>
      <c r="AH12" s="162">
        <v>51.356000692720599</v>
      </c>
      <c r="AI12" s="162">
        <v>58.262330285397603</v>
      </c>
      <c r="AJ12" s="162">
        <v>60.009697977278996</v>
      </c>
      <c r="AK12" s="162">
        <v>59.979103168005899</v>
      </c>
      <c r="AL12" s="167">
        <v>55.437357704616701</v>
      </c>
      <c r="AM12" s="162"/>
      <c r="AN12" s="168">
        <v>68.593151942361303</v>
      </c>
      <c r="AO12" s="169">
        <v>73.166606049059794</v>
      </c>
      <c r="AP12" s="170">
        <v>70.879878995710499</v>
      </c>
      <c r="AQ12" s="162"/>
      <c r="AR12" s="171">
        <v>59.849248303218701</v>
      </c>
      <c r="AS12" s="75"/>
      <c r="AT12" s="30">
        <v>0.24320992107213399</v>
      </c>
      <c r="AU12" s="162">
        <v>1.83437173720437</v>
      </c>
      <c r="AV12" s="162">
        <v>1.80205209040244</v>
      </c>
      <c r="AW12" s="162">
        <v>1.61584432148389</v>
      </c>
      <c r="AX12" s="162">
        <v>0.24561452550276899</v>
      </c>
      <c r="AY12" s="167">
        <v>1.1578517113204201</v>
      </c>
      <c r="AZ12" s="162"/>
      <c r="BA12" s="168">
        <v>-2.3100310675928299</v>
      </c>
      <c r="BB12" s="169">
        <v>-2.3239340591416999</v>
      </c>
      <c r="BC12" s="170">
        <v>-2.3172073267417899</v>
      </c>
      <c r="BD12" s="162"/>
      <c r="BE12" s="171">
        <v>-4.6326457335533602E-2</v>
      </c>
    </row>
    <row r="13" spans="1:57" x14ac:dyDescent="0.25">
      <c r="A13" s="34" t="s">
        <v>22</v>
      </c>
      <c r="B13" s="2" t="s">
        <v>87</v>
      </c>
      <c r="C13" s="3"/>
      <c r="D13" s="24" t="s">
        <v>16</v>
      </c>
      <c r="E13" s="27" t="s">
        <v>17</v>
      </c>
      <c r="F13" s="3"/>
      <c r="G13" s="30">
        <v>63.381811438713598</v>
      </c>
      <c r="H13" s="162">
        <v>80.956669933861306</v>
      </c>
      <c r="I13" s="162">
        <v>88.379383118316497</v>
      </c>
      <c r="J13" s="162">
        <v>83.024715886513505</v>
      </c>
      <c r="K13" s="162">
        <v>67.698923591794895</v>
      </c>
      <c r="L13" s="167">
        <v>76.68830079384</v>
      </c>
      <c r="M13" s="162"/>
      <c r="N13" s="168">
        <v>65.912562805195705</v>
      </c>
      <c r="O13" s="169">
        <v>68.577534062712402</v>
      </c>
      <c r="P13" s="170">
        <v>67.246335587106699</v>
      </c>
      <c r="Q13" s="162"/>
      <c r="R13" s="171">
        <v>73.988733788293402</v>
      </c>
      <c r="S13" s="75"/>
      <c r="T13" s="30">
        <v>15.495353055581999</v>
      </c>
      <c r="U13" s="162">
        <v>11.374743461040399</v>
      </c>
      <c r="V13" s="162">
        <v>8.9007631921576902</v>
      </c>
      <c r="W13" s="162">
        <v>4.7855223683301196</v>
      </c>
      <c r="X13" s="162">
        <v>-4.32634302557803</v>
      </c>
      <c r="Y13" s="167">
        <v>6.8928042363265201</v>
      </c>
      <c r="Z13" s="162"/>
      <c r="AA13" s="168">
        <v>-6.8414004969548596</v>
      </c>
      <c r="AB13" s="169">
        <v>-8.4082183315474808</v>
      </c>
      <c r="AC13" s="170">
        <v>-7.6452053561059001</v>
      </c>
      <c r="AD13" s="162"/>
      <c r="AE13" s="171">
        <v>2.6924456220878601</v>
      </c>
      <c r="AF13" s="30"/>
      <c r="AG13" s="30">
        <v>56.312881266024199</v>
      </c>
      <c r="AH13" s="162">
        <v>61.267571390681603</v>
      </c>
      <c r="AI13" s="162">
        <v>69.585138360887598</v>
      </c>
      <c r="AJ13" s="162">
        <v>69.134691892847599</v>
      </c>
      <c r="AK13" s="162">
        <v>62.270135266554597</v>
      </c>
      <c r="AL13" s="167">
        <v>63.714083635399099</v>
      </c>
      <c r="AM13" s="162"/>
      <c r="AN13" s="168">
        <v>66.765551761156004</v>
      </c>
      <c r="AO13" s="169">
        <v>72.667521421401602</v>
      </c>
      <c r="AP13" s="170">
        <v>69.717250186838498</v>
      </c>
      <c r="AQ13" s="162"/>
      <c r="AR13" s="171">
        <v>65.430312284639896</v>
      </c>
      <c r="AS13" s="75"/>
      <c r="AT13" s="30">
        <v>6.7968268624354904</v>
      </c>
      <c r="AU13" s="162">
        <v>8.6996164520817398</v>
      </c>
      <c r="AV13" s="162">
        <v>8.7504987304531507</v>
      </c>
      <c r="AW13" s="162">
        <v>6.9393193310095604</v>
      </c>
      <c r="AX13" s="162">
        <v>2.26909921604675</v>
      </c>
      <c r="AY13" s="167">
        <v>6.6823965935850698</v>
      </c>
      <c r="AZ13" s="162"/>
      <c r="BA13" s="168">
        <v>1.76560341496054</v>
      </c>
      <c r="BB13" s="169">
        <v>2.0930166736149598</v>
      </c>
      <c r="BC13" s="170">
        <v>1.9370203835880899</v>
      </c>
      <c r="BD13" s="162"/>
      <c r="BE13" s="171">
        <v>5.1941727471184098</v>
      </c>
    </row>
    <row r="14" spans="1:57" x14ac:dyDescent="0.25">
      <c r="A14" s="21" t="s">
        <v>23</v>
      </c>
      <c r="B14" s="3" t="str">
        <f t="shared" si="0"/>
        <v>Arlington, VA</v>
      </c>
      <c r="C14" s="3"/>
      <c r="D14" s="24" t="s">
        <v>16</v>
      </c>
      <c r="E14" s="27" t="s">
        <v>17</v>
      </c>
      <c r="F14" s="3"/>
      <c r="G14" s="30">
        <v>66.284947900546697</v>
      </c>
      <c r="H14" s="162">
        <v>90.694315485401802</v>
      </c>
      <c r="I14" s="162">
        <v>94.1710512741153</v>
      </c>
      <c r="J14" s="162">
        <v>85.205818632002405</v>
      </c>
      <c r="K14" s="162">
        <v>67.832456411843495</v>
      </c>
      <c r="L14" s="167">
        <v>80.837717940781999</v>
      </c>
      <c r="M14" s="162"/>
      <c r="N14" s="168">
        <v>59.279892706076502</v>
      </c>
      <c r="O14" s="169">
        <v>59.671928195604998</v>
      </c>
      <c r="P14" s="170">
        <v>59.4759104508408</v>
      </c>
      <c r="Q14" s="162"/>
      <c r="R14" s="171">
        <v>74.734344372227298</v>
      </c>
      <c r="S14" s="75"/>
      <c r="T14" s="30">
        <v>11.3680319735021</v>
      </c>
      <c r="U14" s="162">
        <v>2.0044301224048802</v>
      </c>
      <c r="V14" s="162">
        <v>-1.1012578072566499</v>
      </c>
      <c r="W14" s="162">
        <v>-7.0870735574376997</v>
      </c>
      <c r="X14" s="162">
        <v>-14.3583883653955</v>
      </c>
      <c r="Y14" s="167">
        <v>-2.5019449543454702</v>
      </c>
      <c r="Z14" s="162"/>
      <c r="AA14" s="168">
        <v>-17.460563025037601</v>
      </c>
      <c r="AB14" s="169">
        <v>-19.528334948513901</v>
      </c>
      <c r="AC14" s="170">
        <v>-18.5109704177659</v>
      </c>
      <c r="AD14" s="162"/>
      <c r="AE14" s="171">
        <v>-6.6709775619188099</v>
      </c>
      <c r="AF14" s="30"/>
      <c r="AG14" s="30">
        <v>54.051893118745397</v>
      </c>
      <c r="AH14" s="162">
        <v>65.792324357783897</v>
      </c>
      <c r="AI14" s="162">
        <v>73.535025275972302</v>
      </c>
      <c r="AJ14" s="162">
        <v>72.591045084081202</v>
      </c>
      <c r="AK14" s="162">
        <v>62.5580315691736</v>
      </c>
      <c r="AL14" s="167">
        <v>65.705663881151295</v>
      </c>
      <c r="AM14" s="162"/>
      <c r="AN14" s="168">
        <v>63.881151346332402</v>
      </c>
      <c r="AO14" s="169">
        <v>69.983493242546103</v>
      </c>
      <c r="AP14" s="170">
        <v>66.932322294439203</v>
      </c>
      <c r="AQ14" s="162"/>
      <c r="AR14" s="171">
        <v>66.056137713519306</v>
      </c>
      <c r="AS14" s="75"/>
      <c r="AT14" s="30">
        <v>3.2130426875475502</v>
      </c>
      <c r="AU14" s="162">
        <v>8.2432768335266005</v>
      </c>
      <c r="AV14" s="162">
        <v>5.8089767667513001</v>
      </c>
      <c r="AW14" s="162">
        <v>4.0435368821315096</v>
      </c>
      <c r="AX14" s="162">
        <v>-0.98840581080254797</v>
      </c>
      <c r="AY14" s="167">
        <v>4.0959426451795302</v>
      </c>
      <c r="AZ14" s="162"/>
      <c r="BA14" s="168">
        <v>0.448835374964067</v>
      </c>
      <c r="BB14" s="169">
        <v>4.2771501556641702</v>
      </c>
      <c r="BC14" s="170">
        <v>2.41450111195239</v>
      </c>
      <c r="BD14" s="162"/>
      <c r="BE14" s="171">
        <v>3.6035070408501402</v>
      </c>
    </row>
    <row r="15" spans="1:57" x14ac:dyDescent="0.25">
      <c r="A15" s="21" t="s">
        <v>24</v>
      </c>
      <c r="B15" s="3" t="str">
        <f t="shared" si="0"/>
        <v>Suburban Virginia Area</v>
      </c>
      <c r="C15" s="3"/>
      <c r="D15" s="24" t="s">
        <v>16</v>
      </c>
      <c r="E15" s="27" t="s">
        <v>17</v>
      </c>
      <c r="F15" s="3"/>
      <c r="G15" s="30">
        <v>53.324984345647998</v>
      </c>
      <c r="H15" s="162">
        <v>66.462116468378198</v>
      </c>
      <c r="I15" s="162">
        <v>75.178459611771999</v>
      </c>
      <c r="J15" s="162">
        <v>69.7808390732623</v>
      </c>
      <c r="K15" s="162">
        <v>61.264871634314297</v>
      </c>
      <c r="L15" s="167">
        <v>65.202254226674995</v>
      </c>
      <c r="M15" s="162"/>
      <c r="N15" s="168">
        <v>71.721978710081402</v>
      </c>
      <c r="O15" s="169">
        <v>72.7113337507827</v>
      </c>
      <c r="P15" s="170">
        <v>72.216656230431994</v>
      </c>
      <c r="Q15" s="162"/>
      <c r="R15" s="171">
        <v>67.206369084891307</v>
      </c>
      <c r="S15" s="75"/>
      <c r="T15" s="30">
        <v>2.65022588540893</v>
      </c>
      <c r="U15" s="162">
        <v>-3.11380841803176</v>
      </c>
      <c r="V15" s="162">
        <v>3.1701236384914599</v>
      </c>
      <c r="W15" s="162">
        <v>-4.6323961967891902</v>
      </c>
      <c r="X15" s="162">
        <v>-11.9087901143981</v>
      </c>
      <c r="Y15" s="167">
        <v>-3.0110193030787999</v>
      </c>
      <c r="Z15" s="162"/>
      <c r="AA15" s="168">
        <v>-10.0727669138964</v>
      </c>
      <c r="AB15" s="169">
        <v>-11.185927952810999</v>
      </c>
      <c r="AC15" s="170">
        <v>-10.636625908254601</v>
      </c>
      <c r="AD15" s="162"/>
      <c r="AE15" s="171">
        <v>-5.4871001791520904</v>
      </c>
      <c r="AF15" s="30"/>
      <c r="AG15" s="30">
        <v>51.981840951784498</v>
      </c>
      <c r="AH15" s="162">
        <v>55.4351909830932</v>
      </c>
      <c r="AI15" s="162">
        <v>63.741390106449501</v>
      </c>
      <c r="AJ15" s="162">
        <v>62.676894176581001</v>
      </c>
      <c r="AK15" s="162">
        <v>59.912335629304899</v>
      </c>
      <c r="AL15" s="167">
        <v>58.749530369442702</v>
      </c>
      <c r="AM15" s="162"/>
      <c r="AN15" s="168">
        <v>69.051346274264205</v>
      </c>
      <c r="AO15" s="169">
        <v>76.070757670632403</v>
      </c>
      <c r="AP15" s="170">
        <v>72.561051972448297</v>
      </c>
      <c r="AQ15" s="162"/>
      <c r="AR15" s="171">
        <v>62.695679398872798</v>
      </c>
      <c r="AS15" s="75"/>
      <c r="AT15" s="30">
        <v>-5.8260735036046096</v>
      </c>
      <c r="AU15" s="162">
        <v>-8.8907063774055803</v>
      </c>
      <c r="AV15" s="162">
        <v>-4.1415496642290002</v>
      </c>
      <c r="AW15" s="162">
        <v>-7.33532465363841</v>
      </c>
      <c r="AX15" s="162">
        <v>-8.4197155380624302</v>
      </c>
      <c r="AY15" s="167">
        <v>-6.9230893929375004</v>
      </c>
      <c r="AZ15" s="162"/>
      <c r="BA15" s="168">
        <v>-10.5217544669043</v>
      </c>
      <c r="BB15" s="169">
        <v>-6.0929855166402902</v>
      </c>
      <c r="BC15" s="170">
        <v>-8.2536772696960394</v>
      </c>
      <c r="BD15" s="162"/>
      <c r="BE15" s="171">
        <v>-7.3673287143295596</v>
      </c>
    </row>
    <row r="16" spans="1:57" x14ac:dyDescent="0.25">
      <c r="A16" s="21" t="s">
        <v>25</v>
      </c>
      <c r="B16" s="3" t="str">
        <f t="shared" si="0"/>
        <v>Alexandria, VA</v>
      </c>
      <c r="C16" s="3"/>
      <c r="D16" s="24" t="s">
        <v>16</v>
      </c>
      <c r="E16" s="27" t="s">
        <v>17</v>
      </c>
      <c r="F16" s="3"/>
      <c r="G16" s="30">
        <v>72.328354752807599</v>
      </c>
      <c r="H16" s="162">
        <v>87.993516267222404</v>
      </c>
      <c r="I16" s="162">
        <v>92.323723515109407</v>
      </c>
      <c r="J16" s="162">
        <v>87.900891513256894</v>
      </c>
      <c r="K16" s="162">
        <v>67.442398981127695</v>
      </c>
      <c r="L16" s="167">
        <v>81.597777005904803</v>
      </c>
      <c r="M16" s="162"/>
      <c r="N16" s="168">
        <v>62.452240361236498</v>
      </c>
      <c r="O16" s="169">
        <v>64.107907838369798</v>
      </c>
      <c r="P16" s="170">
        <v>63.280074099803102</v>
      </c>
      <c r="Q16" s="162"/>
      <c r="R16" s="171">
        <v>76.364147604161403</v>
      </c>
      <c r="S16" s="75"/>
      <c r="T16" s="30">
        <v>39.031906071042002</v>
      </c>
      <c r="U16" s="162">
        <v>28.229150461199399</v>
      </c>
      <c r="V16" s="162">
        <v>11.430212899752901</v>
      </c>
      <c r="W16" s="162">
        <v>8.5393905785205906</v>
      </c>
      <c r="X16" s="162">
        <v>-5.33056271297857</v>
      </c>
      <c r="Y16" s="167">
        <v>14.692710814120099</v>
      </c>
      <c r="Z16" s="162"/>
      <c r="AA16" s="168">
        <v>-14.7973006500272</v>
      </c>
      <c r="AB16" s="169">
        <v>-19.791148209965701</v>
      </c>
      <c r="AC16" s="170">
        <v>-17.4022299084032</v>
      </c>
      <c r="AD16" s="162"/>
      <c r="AE16" s="171">
        <v>5.03016167720968</v>
      </c>
      <c r="AF16" s="30"/>
      <c r="AG16" s="30">
        <v>56.926594882482298</v>
      </c>
      <c r="AH16" s="162">
        <v>60.446335533171201</v>
      </c>
      <c r="AI16" s="162">
        <v>66.449577399559999</v>
      </c>
      <c r="AJ16" s="162">
        <v>65.639110802361898</v>
      </c>
      <c r="AK16" s="162">
        <v>58.721199490563798</v>
      </c>
      <c r="AL16" s="167">
        <v>61.636563621627801</v>
      </c>
      <c r="AM16" s="162"/>
      <c r="AN16" s="168">
        <v>62.047007062637398</v>
      </c>
      <c r="AO16" s="169">
        <v>68.571263170082204</v>
      </c>
      <c r="AP16" s="170">
        <v>65.309135116359798</v>
      </c>
      <c r="AQ16" s="162"/>
      <c r="AR16" s="171">
        <v>62.685869762979799</v>
      </c>
      <c r="AS16" s="75"/>
      <c r="AT16" s="30">
        <v>12.2372090070103</v>
      </c>
      <c r="AU16" s="162">
        <v>11.7630501778276</v>
      </c>
      <c r="AV16" s="162">
        <v>6.7155070639981798</v>
      </c>
      <c r="AW16" s="162">
        <v>3.4372936776766601</v>
      </c>
      <c r="AX16" s="162">
        <v>-1.03916167469822</v>
      </c>
      <c r="AY16" s="167">
        <v>6.3183597783626499</v>
      </c>
      <c r="AZ16" s="162"/>
      <c r="BA16" s="168">
        <v>-4.3092081746285302</v>
      </c>
      <c r="BB16" s="169">
        <v>-5.2650179711703302</v>
      </c>
      <c r="BC16" s="170">
        <v>-4.8133761377201898</v>
      </c>
      <c r="BD16" s="162"/>
      <c r="BE16" s="171">
        <v>2.74176111935083</v>
      </c>
    </row>
    <row r="17" spans="1:57" x14ac:dyDescent="0.25">
      <c r="A17" s="21" t="s">
        <v>26</v>
      </c>
      <c r="B17" s="3" t="str">
        <f t="shared" si="0"/>
        <v>Fairfax/Tysons Corner, VA</v>
      </c>
      <c r="C17" s="3"/>
      <c r="D17" s="24" t="s">
        <v>16</v>
      </c>
      <c r="E17" s="27" t="s">
        <v>17</v>
      </c>
      <c r="F17" s="3"/>
      <c r="G17" s="30">
        <v>57.0999422299248</v>
      </c>
      <c r="H17" s="162">
        <v>79.121894858463307</v>
      </c>
      <c r="I17" s="162">
        <v>91.126516464471393</v>
      </c>
      <c r="J17" s="162">
        <v>88.249566724436704</v>
      </c>
      <c r="K17" s="162">
        <v>70.098209127671794</v>
      </c>
      <c r="L17" s="167">
        <v>77.139225880993607</v>
      </c>
      <c r="M17" s="162"/>
      <c r="N17" s="168">
        <v>64.459849797804694</v>
      </c>
      <c r="O17" s="169">
        <v>70.2484113229347</v>
      </c>
      <c r="P17" s="170">
        <v>67.354130560369697</v>
      </c>
      <c r="Q17" s="162"/>
      <c r="R17" s="171">
        <v>74.343484360815296</v>
      </c>
      <c r="S17" s="75"/>
      <c r="T17" s="30">
        <v>15.6972371945141</v>
      </c>
      <c r="U17" s="162">
        <v>18.5458583977045</v>
      </c>
      <c r="V17" s="162">
        <v>17.335050362079301</v>
      </c>
      <c r="W17" s="162">
        <v>21.166389089842198</v>
      </c>
      <c r="X17" s="162">
        <v>10.6181440172998</v>
      </c>
      <c r="Y17" s="167">
        <v>16.890712795328099</v>
      </c>
      <c r="Z17" s="162"/>
      <c r="AA17" s="168">
        <v>-2.64650259158774</v>
      </c>
      <c r="AB17" s="169">
        <v>0.21921391175025801</v>
      </c>
      <c r="AC17" s="170">
        <v>-1.1728304731367101</v>
      </c>
      <c r="AD17" s="162"/>
      <c r="AE17" s="171">
        <v>11.610111164766</v>
      </c>
      <c r="AF17" s="30"/>
      <c r="AG17" s="30">
        <v>53.290005777007501</v>
      </c>
      <c r="AH17" s="162">
        <v>62.484113229347102</v>
      </c>
      <c r="AI17" s="162">
        <v>73.937030618139801</v>
      </c>
      <c r="AJ17" s="162">
        <v>72.452339688041505</v>
      </c>
      <c r="AK17" s="162">
        <v>62.045060658578798</v>
      </c>
      <c r="AL17" s="167">
        <v>64.841709994222896</v>
      </c>
      <c r="AM17" s="162"/>
      <c r="AN17" s="168">
        <v>62.518775274407801</v>
      </c>
      <c r="AO17" s="169">
        <v>69.023685730791399</v>
      </c>
      <c r="AP17" s="170">
        <v>65.771230502599593</v>
      </c>
      <c r="AQ17" s="162"/>
      <c r="AR17" s="171">
        <v>65.107287282330603</v>
      </c>
      <c r="AS17" s="75"/>
      <c r="AT17" s="30">
        <v>10.1502860199971</v>
      </c>
      <c r="AU17" s="162">
        <v>15.2589823908708</v>
      </c>
      <c r="AV17" s="162">
        <v>17.237151384614801</v>
      </c>
      <c r="AW17" s="162">
        <v>17.8797795939672</v>
      </c>
      <c r="AX17" s="162">
        <v>13.5535486812607</v>
      </c>
      <c r="AY17" s="167">
        <v>15.065548073493501</v>
      </c>
      <c r="AZ17" s="162"/>
      <c r="BA17" s="168">
        <v>4.5180104751715602</v>
      </c>
      <c r="BB17" s="169">
        <v>5.4144491863176896</v>
      </c>
      <c r="BC17" s="170">
        <v>4.9864850630816901</v>
      </c>
      <c r="BD17" s="162"/>
      <c r="BE17" s="171">
        <v>11.963131420635699</v>
      </c>
    </row>
    <row r="18" spans="1:57" x14ac:dyDescent="0.25">
      <c r="A18" s="21" t="s">
        <v>27</v>
      </c>
      <c r="B18" s="3" t="str">
        <f t="shared" si="0"/>
        <v>I-95 Fredericksburg, VA</v>
      </c>
      <c r="C18" s="3"/>
      <c r="D18" s="24" t="s">
        <v>16</v>
      </c>
      <c r="E18" s="27" t="s">
        <v>17</v>
      </c>
      <c r="F18" s="3"/>
      <c r="G18" s="30">
        <v>56.712716967764699</v>
      </c>
      <c r="H18" s="162">
        <v>65.698429566654795</v>
      </c>
      <c r="I18" s="162">
        <v>71.484236627700994</v>
      </c>
      <c r="J18" s="162">
        <v>72.440665958200398</v>
      </c>
      <c r="K18" s="162">
        <v>69.594993505726706</v>
      </c>
      <c r="L18" s="167">
        <v>67.186208525209494</v>
      </c>
      <c r="M18" s="162"/>
      <c r="N18" s="168">
        <v>70.126343133782001</v>
      </c>
      <c r="O18" s="169">
        <v>70.539615066713793</v>
      </c>
      <c r="P18" s="170">
        <v>70.332979100247897</v>
      </c>
      <c r="Q18" s="162"/>
      <c r="R18" s="171">
        <v>68.085285832363397</v>
      </c>
      <c r="S18" s="75"/>
      <c r="T18" s="30">
        <v>2.4806578010404401</v>
      </c>
      <c r="U18" s="162">
        <v>1.62859811392293</v>
      </c>
      <c r="V18" s="162">
        <v>6.5456750024088599</v>
      </c>
      <c r="W18" s="162">
        <v>7.7582508139198998</v>
      </c>
      <c r="X18" s="162">
        <v>6.5436549406734201</v>
      </c>
      <c r="Y18" s="167">
        <v>5.1019735113023703</v>
      </c>
      <c r="Z18" s="162"/>
      <c r="AA18" s="168">
        <v>-5.1258736728871899</v>
      </c>
      <c r="AB18" s="169">
        <v>-6.9343755417527797</v>
      </c>
      <c r="AC18" s="170">
        <v>-6.0414823485254203</v>
      </c>
      <c r="AD18" s="162"/>
      <c r="AE18" s="171">
        <v>1.54737823240723</v>
      </c>
      <c r="AF18" s="30"/>
      <c r="AG18" s="30">
        <v>53.698783799740198</v>
      </c>
      <c r="AH18" s="162">
        <v>56.878025740937503</v>
      </c>
      <c r="AI18" s="162">
        <v>62.294840004723099</v>
      </c>
      <c r="AJ18" s="162">
        <v>63.162711063880003</v>
      </c>
      <c r="AK18" s="162">
        <v>61.400401464163401</v>
      </c>
      <c r="AL18" s="167">
        <v>59.486952414688801</v>
      </c>
      <c r="AM18" s="162"/>
      <c r="AN18" s="168">
        <v>67.248199315149293</v>
      </c>
      <c r="AO18" s="169">
        <v>69.834100838351603</v>
      </c>
      <c r="AP18" s="170">
        <v>68.541150076750498</v>
      </c>
      <c r="AQ18" s="162"/>
      <c r="AR18" s="171">
        <v>62.073866032420703</v>
      </c>
      <c r="AS18" s="75"/>
      <c r="AT18" s="30">
        <v>-1.0857373516192099</v>
      </c>
      <c r="AU18" s="162">
        <v>0.92184826153733401</v>
      </c>
      <c r="AV18" s="162">
        <v>2.3514368825435201</v>
      </c>
      <c r="AW18" s="162">
        <v>2.4834443547718998</v>
      </c>
      <c r="AX18" s="162">
        <v>2.22310466520163</v>
      </c>
      <c r="AY18" s="167">
        <v>1.4417063520850999</v>
      </c>
      <c r="AZ18" s="162"/>
      <c r="BA18" s="168">
        <v>-3.0429159682865499</v>
      </c>
      <c r="BB18" s="169">
        <v>-4.0464244867765</v>
      </c>
      <c r="BC18" s="170">
        <v>-3.55674415812374</v>
      </c>
      <c r="BD18" s="162"/>
      <c r="BE18" s="171">
        <v>-0.19025928121722299</v>
      </c>
    </row>
    <row r="19" spans="1:57" x14ac:dyDescent="0.25">
      <c r="A19" s="21" t="s">
        <v>28</v>
      </c>
      <c r="B19" s="3" t="str">
        <f t="shared" si="0"/>
        <v>Dulles Airport Area, VA</v>
      </c>
      <c r="C19" s="3"/>
      <c r="D19" s="24" t="s">
        <v>16</v>
      </c>
      <c r="E19" s="27" t="s">
        <v>17</v>
      </c>
      <c r="F19" s="3"/>
      <c r="G19" s="30">
        <v>66.344147220641204</v>
      </c>
      <c r="H19" s="162">
        <v>83.6179093151204</v>
      </c>
      <c r="I19" s="162">
        <v>93.350407892240497</v>
      </c>
      <c r="J19" s="162">
        <v>90.770252324037102</v>
      </c>
      <c r="K19" s="162">
        <v>71.656232214001093</v>
      </c>
      <c r="L19" s="167">
        <v>81.147789793208105</v>
      </c>
      <c r="M19" s="162"/>
      <c r="N19" s="168">
        <v>69.218364636691305</v>
      </c>
      <c r="O19" s="169">
        <v>71.988237526086095</v>
      </c>
      <c r="P19" s="170">
        <v>70.603301081388693</v>
      </c>
      <c r="Q19" s="162"/>
      <c r="R19" s="171">
        <v>78.1350787326882</v>
      </c>
      <c r="S19" s="75"/>
      <c r="T19" s="30">
        <v>12.3714652956298</v>
      </c>
      <c r="U19" s="162">
        <v>5.2788725665830603</v>
      </c>
      <c r="V19" s="162">
        <v>11.6519174041297</v>
      </c>
      <c r="W19" s="162">
        <v>13.1087470449172</v>
      </c>
      <c r="X19" s="162">
        <v>-0.11900039666798801</v>
      </c>
      <c r="Y19" s="167">
        <v>8.4673124714713097</v>
      </c>
      <c r="Z19" s="162"/>
      <c r="AA19" s="168">
        <v>-6.5086483023702701</v>
      </c>
      <c r="AB19" s="169">
        <v>-6.7461292700909299</v>
      </c>
      <c r="AC19" s="170">
        <v>-6.6298689079846902</v>
      </c>
      <c r="AD19" s="162"/>
      <c r="AE19" s="171">
        <v>4.1208443938819297</v>
      </c>
      <c r="AF19" s="30"/>
      <c r="AG19" s="30">
        <v>56.068582811610703</v>
      </c>
      <c r="AH19" s="162">
        <v>65.582906469360594</v>
      </c>
      <c r="AI19" s="162">
        <v>75.388920508442396</v>
      </c>
      <c r="AJ19" s="162">
        <v>74.207930184025798</v>
      </c>
      <c r="AK19" s="162">
        <v>65.250901157275607</v>
      </c>
      <c r="AL19" s="167">
        <v>67.299848226142998</v>
      </c>
      <c r="AM19" s="162"/>
      <c r="AN19" s="168">
        <v>68.338550559666004</v>
      </c>
      <c r="AO19" s="169">
        <v>74.931227471068098</v>
      </c>
      <c r="AP19" s="170">
        <v>71.634889015367094</v>
      </c>
      <c r="AQ19" s="162"/>
      <c r="AR19" s="171">
        <v>68.538431308778399</v>
      </c>
      <c r="AS19" s="75"/>
      <c r="AT19" s="30">
        <v>-1.1350738923583801</v>
      </c>
      <c r="AU19" s="162">
        <v>-4.2445860130636097</v>
      </c>
      <c r="AV19" s="162">
        <v>-1.83411931588638</v>
      </c>
      <c r="AW19" s="162">
        <v>-1.3932577440262299</v>
      </c>
      <c r="AX19" s="162">
        <v>-4.38660697098081</v>
      </c>
      <c r="AY19" s="167">
        <v>-2.6063135370224999</v>
      </c>
      <c r="AZ19" s="162"/>
      <c r="BA19" s="168">
        <v>1.74717343042109</v>
      </c>
      <c r="BB19" s="169">
        <v>6.3990758415273996</v>
      </c>
      <c r="BC19" s="170">
        <v>4.12822871603713</v>
      </c>
      <c r="BD19" s="162"/>
      <c r="BE19" s="171">
        <v>-0.68853624347581699</v>
      </c>
    </row>
    <row r="20" spans="1:57" x14ac:dyDescent="0.25">
      <c r="A20" s="21" t="s">
        <v>29</v>
      </c>
      <c r="B20" s="3" t="str">
        <f t="shared" si="0"/>
        <v>Williamsburg, VA</v>
      </c>
      <c r="C20" s="3"/>
      <c r="D20" s="24" t="s">
        <v>16</v>
      </c>
      <c r="E20" s="27" t="s">
        <v>17</v>
      </c>
      <c r="F20" s="3"/>
      <c r="G20" s="30">
        <v>39.233076822746803</v>
      </c>
      <c r="H20" s="162">
        <v>42.115560193035002</v>
      </c>
      <c r="I20" s="162">
        <v>38.893961132124602</v>
      </c>
      <c r="J20" s="162">
        <v>44.424155471501201</v>
      </c>
      <c r="K20" s="162">
        <v>44.424155471501201</v>
      </c>
      <c r="L20" s="167">
        <v>41.818181818181799</v>
      </c>
      <c r="M20" s="162"/>
      <c r="N20" s="168">
        <v>60.766923177253098</v>
      </c>
      <c r="O20" s="169">
        <v>66.166688404851897</v>
      </c>
      <c r="P20" s="170">
        <v>63.466805791052501</v>
      </c>
      <c r="Q20" s="162"/>
      <c r="R20" s="171">
        <v>48.0035029532877</v>
      </c>
      <c r="S20" s="75"/>
      <c r="T20" s="30">
        <v>7.2546928241841897</v>
      </c>
      <c r="U20" s="162">
        <v>5.0777095466472204</v>
      </c>
      <c r="V20" s="162">
        <v>-5.9422300875052896</v>
      </c>
      <c r="W20" s="162">
        <v>4.0385930750736501</v>
      </c>
      <c r="X20" s="162">
        <v>-8.2487715596632096</v>
      </c>
      <c r="Y20" s="167">
        <v>-1.8037518037518002E-2</v>
      </c>
      <c r="Z20" s="162"/>
      <c r="AA20" s="168">
        <v>-9.5300170766454801</v>
      </c>
      <c r="AB20" s="169">
        <v>-10.5717663900774</v>
      </c>
      <c r="AC20" s="170">
        <v>-10.076059845563501</v>
      </c>
      <c r="AD20" s="162"/>
      <c r="AE20" s="171">
        <v>-4.07118148255402</v>
      </c>
      <c r="AF20" s="30"/>
      <c r="AG20" s="30">
        <v>47.710969088300502</v>
      </c>
      <c r="AH20" s="162">
        <v>39.9406547541411</v>
      </c>
      <c r="AI20" s="162">
        <v>39.839572192513302</v>
      </c>
      <c r="AJ20" s="162">
        <v>43.341593843745898</v>
      </c>
      <c r="AK20" s="162">
        <v>46.5371070823007</v>
      </c>
      <c r="AL20" s="167">
        <v>43.473979392200299</v>
      </c>
      <c r="AM20" s="162"/>
      <c r="AN20" s="168">
        <v>64.073301160819</v>
      </c>
      <c r="AO20" s="169">
        <v>71.403417242728494</v>
      </c>
      <c r="AP20" s="170">
        <v>67.738359201773804</v>
      </c>
      <c r="AQ20" s="162"/>
      <c r="AR20" s="171">
        <v>50.406659337792703</v>
      </c>
      <c r="AS20" s="75"/>
      <c r="AT20" s="30">
        <v>-0.62872362190979003</v>
      </c>
      <c r="AU20" s="162">
        <v>-0.348647860259996</v>
      </c>
      <c r="AV20" s="162">
        <v>-3.4889961524538702</v>
      </c>
      <c r="AW20" s="162">
        <v>3.05237296838864</v>
      </c>
      <c r="AX20" s="162">
        <v>-0.52822344270966304</v>
      </c>
      <c r="AY20" s="167">
        <v>-0.38733445067250499</v>
      </c>
      <c r="AZ20" s="162"/>
      <c r="BA20" s="168">
        <v>-5.7941378290382897</v>
      </c>
      <c r="BB20" s="169">
        <v>-4.5561740573840304</v>
      </c>
      <c r="BC20" s="170">
        <v>-5.1456953332431796</v>
      </c>
      <c r="BD20" s="162"/>
      <c r="BE20" s="171">
        <v>-2.26971832954173</v>
      </c>
    </row>
    <row r="21" spans="1:57" x14ac:dyDescent="0.25">
      <c r="A21" s="21" t="s">
        <v>30</v>
      </c>
      <c r="B21" s="3" t="str">
        <f t="shared" si="0"/>
        <v>Virginia Beach, VA</v>
      </c>
      <c r="C21" s="3"/>
      <c r="D21" s="24" t="s">
        <v>16</v>
      </c>
      <c r="E21" s="27" t="s">
        <v>17</v>
      </c>
      <c r="F21" s="3"/>
      <c r="G21" s="30">
        <v>53.1859660163624</v>
      </c>
      <c r="H21" s="162">
        <v>68.242605412208903</v>
      </c>
      <c r="I21" s="162">
        <v>74.386406544996802</v>
      </c>
      <c r="J21" s="162">
        <v>76.353052234109498</v>
      </c>
      <c r="K21" s="162">
        <v>66.543423536815595</v>
      </c>
      <c r="L21" s="167">
        <v>67.742290748898597</v>
      </c>
      <c r="M21" s="162"/>
      <c r="N21" s="168">
        <v>81.222466960352406</v>
      </c>
      <c r="O21" s="169">
        <v>86.917872876022599</v>
      </c>
      <c r="P21" s="170">
        <v>84.070169918187503</v>
      </c>
      <c r="Q21" s="162"/>
      <c r="R21" s="171">
        <v>72.4073990829812</v>
      </c>
      <c r="S21" s="75"/>
      <c r="T21" s="30">
        <v>-4.6784007852862199</v>
      </c>
      <c r="U21" s="162">
        <v>-2.27325092504043</v>
      </c>
      <c r="V21" s="162">
        <v>-1.1922456454739401</v>
      </c>
      <c r="W21" s="162">
        <v>1.13866581816255</v>
      </c>
      <c r="X21" s="162">
        <v>-5.5348220079491997</v>
      </c>
      <c r="Y21" s="167">
        <v>-2.3453041452502301</v>
      </c>
      <c r="Z21" s="162"/>
      <c r="AA21" s="168">
        <v>-6.9483634168108299</v>
      </c>
      <c r="AB21" s="169">
        <v>-5.4167128947077003</v>
      </c>
      <c r="AC21" s="170">
        <v>-6.16284334192411</v>
      </c>
      <c r="AD21" s="162"/>
      <c r="AE21" s="171">
        <v>-3.6456855899393399</v>
      </c>
      <c r="AF21" s="30"/>
      <c r="AG21" s="30">
        <v>62.1558370044052</v>
      </c>
      <c r="AH21" s="162">
        <v>57.249056010069197</v>
      </c>
      <c r="AI21" s="162">
        <v>62.1125707992448</v>
      </c>
      <c r="AJ21" s="162">
        <v>63.8117526746381</v>
      </c>
      <c r="AK21" s="162">
        <v>62.146003775959699</v>
      </c>
      <c r="AL21" s="167">
        <v>61.495044052863399</v>
      </c>
      <c r="AM21" s="162"/>
      <c r="AN21" s="168">
        <v>77.051211453744401</v>
      </c>
      <c r="AO21" s="169">
        <v>86.028949024543707</v>
      </c>
      <c r="AP21" s="170">
        <v>81.540080239144103</v>
      </c>
      <c r="AQ21" s="162"/>
      <c r="AR21" s="171">
        <v>67.222197248943601</v>
      </c>
      <c r="AS21" s="75"/>
      <c r="AT21" s="30">
        <v>-1.5860958913635199</v>
      </c>
      <c r="AU21" s="162">
        <v>-1.0915435814761401</v>
      </c>
      <c r="AV21" s="162">
        <v>-1.22623177388133</v>
      </c>
      <c r="AW21" s="162">
        <v>-0.640330412658906</v>
      </c>
      <c r="AX21" s="162">
        <v>-4.3291049054676396</v>
      </c>
      <c r="AY21" s="167">
        <v>-1.7974833942450399</v>
      </c>
      <c r="AZ21" s="162"/>
      <c r="BA21" s="168">
        <v>-4.8960461605060797</v>
      </c>
      <c r="BB21" s="169">
        <v>-3.9808169543981</v>
      </c>
      <c r="BC21" s="170">
        <v>-4.4154246919839002</v>
      </c>
      <c r="BD21" s="162"/>
      <c r="BE21" s="171">
        <v>-2.72086701516875</v>
      </c>
    </row>
    <row r="22" spans="1:57" x14ac:dyDescent="0.25">
      <c r="A22" s="34" t="s">
        <v>31</v>
      </c>
      <c r="B22" s="3" t="str">
        <f t="shared" si="0"/>
        <v>Norfolk/Portsmouth, VA</v>
      </c>
      <c r="C22" s="3"/>
      <c r="D22" s="24" t="s">
        <v>16</v>
      </c>
      <c r="E22" s="27" t="s">
        <v>17</v>
      </c>
      <c r="F22" s="3"/>
      <c r="G22" s="30">
        <v>62.023537677849902</v>
      </c>
      <c r="H22" s="162">
        <v>71.034603899525706</v>
      </c>
      <c r="I22" s="162">
        <v>74.143685227472304</v>
      </c>
      <c r="J22" s="162">
        <v>72.914105041278702</v>
      </c>
      <c r="K22" s="162">
        <v>67.872826277885096</v>
      </c>
      <c r="L22" s="167">
        <v>69.597751624802299</v>
      </c>
      <c r="M22" s="162"/>
      <c r="N22" s="168">
        <v>80.028104689970107</v>
      </c>
      <c r="O22" s="169">
        <v>80.818549095380206</v>
      </c>
      <c r="P22" s="170">
        <v>80.423326892675206</v>
      </c>
      <c r="Q22" s="162"/>
      <c r="R22" s="171">
        <v>72.690773129908905</v>
      </c>
      <c r="S22" s="75"/>
      <c r="T22" s="30">
        <v>-5.1483136855663201</v>
      </c>
      <c r="U22" s="162">
        <v>-9.4853446617191608</v>
      </c>
      <c r="V22" s="162">
        <v>-9.2222292289153494</v>
      </c>
      <c r="W22" s="162">
        <v>-7.7922493012755503</v>
      </c>
      <c r="X22" s="162">
        <v>-11.0858165307889</v>
      </c>
      <c r="Y22" s="167">
        <v>-8.6537534014999</v>
      </c>
      <c r="Z22" s="162"/>
      <c r="AA22" s="168">
        <v>-1.8698897252671101</v>
      </c>
      <c r="AB22" s="169">
        <v>-7.1606091925520401</v>
      </c>
      <c r="AC22" s="170">
        <v>-4.6015261700307697</v>
      </c>
      <c r="AD22" s="162"/>
      <c r="AE22" s="171">
        <v>-7.4105314859470397</v>
      </c>
      <c r="AF22" s="30"/>
      <c r="AG22" s="30">
        <v>61.351659933251298</v>
      </c>
      <c r="AH22" s="162">
        <v>62.238714210433798</v>
      </c>
      <c r="AI22" s="162">
        <v>67.741085543650001</v>
      </c>
      <c r="AJ22" s="162">
        <v>64.834006674863801</v>
      </c>
      <c r="AK22" s="162">
        <v>62.133321623045802</v>
      </c>
      <c r="AL22" s="167">
        <v>63.659757597049001</v>
      </c>
      <c r="AM22" s="162"/>
      <c r="AN22" s="168">
        <v>75.601616019673202</v>
      </c>
      <c r="AO22" s="169">
        <v>81.323555243281206</v>
      </c>
      <c r="AP22" s="170">
        <v>78.462585631477197</v>
      </c>
      <c r="AQ22" s="162"/>
      <c r="AR22" s="171">
        <v>67.889137035456997</v>
      </c>
      <c r="AS22" s="75"/>
      <c r="AT22" s="30">
        <v>-2.52916102433417</v>
      </c>
      <c r="AU22" s="162">
        <v>-4.7744744880613998</v>
      </c>
      <c r="AV22" s="162">
        <v>-6.2698854051762103</v>
      </c>
      <c r="AW22" s="162">
        <v>-11.0383496671306</v>
      </c>
      <c r="AX22" s="162">
        <v>-12.0405728587012</v>
      </c>
      <c r="AY22" s="167">
        <v>-7.4961795585047897</v>
      </c>
      <c r="AZ22" s="162"/>
      <c r="BA22" s="168">
        <v>-6.4359627365373999</v>
      </c>
      <c r="BB22" s="169">
        <v>-4.6857456100572996</v>
      </c>
      <c r="BC22" s="170">
        <v>-5.5370462598168197</v>
      </c>
      <c r="BD22" s="162"/>
      <c r="BE22" s="171">
        <v>-6.8582967119207998</v>
      </c>
    </row>
    <row r="23" spans="1:57" x14ac:dyDescent="0.25">
      <c r="A23" s="35" t="s">
        <v>32</v>
      </c>
      <c r="B23" s="3" t="str">
        <f t="shared" si="0"/>
        <v>Newport News/Hampton, VA</v>
      </c>
      <c r="C23" s="3"/>
      <c r="D23" s="24" t="s">
        <v>16</v>
      </c>
      <c r="E23" s="27" t="s">
        <v>17</v>
      </c>
      <c r="F23" s="3"/>
      <c r="G23" s="30">
        <v>56.462291306850801</v>
      </c>
      <c r="H23" s="162">
        <v>67.530224525043096</v>
      </c>
      <c r="I23" s="162">
        <v>70.9412780656303</v>
      </c>
      <c r="J23" s="162">
        <v>73.143350604490493</v>
      </c>
      <c r="K23" s="162">
        <v>70.854922279792703</v>
      </c>
      <c r="L23" s="167">
        <v>67.786413356361507</v>
      </c>
      <c r="M23" s="162"/>
      <c r="N23" s="168">
        <v>75.215889464594099</v>
      </c>
      <c r="O23" s="169">
        <v>78.914795624640107</v>
      </c>
      <c r="P23" s="170">
        <v>77.065342544617096</v>
      </c>
      <c r="Q23" s="162"/>
      <c r="R23" s="171">
        <v>70.437535981577398</v>
      </c>
      <c r="S23" s="75"/>
      <c r="T23" s="30">
        <v>7.8339747113798701</v>
      </c>
      <c r="U23" s="162">
        <v>4.5221652929382898</v>
      </c>
      <c r="V23" s="162">
        <v>2.83747131233048</v>
      </c>
      <c r="W23" s="162">
        <v>5.3046000828843702</v>
      </c>
      <c r="X23" s="162">
        <v>4.99040307101727</v>
      </c>
      <c r="Y23" s="167">
        <v>4.96545576108758</v>
      </c>
      <c r="Z23" s="162"/>
      <c r="AA23" s="168">
        <v>2.4705882352941102</v>
      </c>
      <c r="AB23" s="169">
        <v>1.1997046880767801</v>
      </c>
      <c r="AC23" s="170">
        <v>1.8159345883247699</v>
      </c>
      <c r="AD23" s="162"/>
      <c r="AE23" s="171">
        <v>3.9601857190544099</v>
      </c>
      <c r="AF23" s="30"/>
      <c r="AG23" s="30">
        <v>58.0130972941853</v>
      </c>
      <c r="AH23" s="162">
        <v>59.786989061600401</v>
      </c>
      <c r="AI23" s="162">
        <v>64.903569372481201</v>
      </c>
      <c r="AJ23" s="162">
        <v>65.857081174438605</v>
      </c>
      <c r="AK23" s="162">
        <v>64.997121473805393</v>
      </c>
      <c r="AL23" s="167">
        <v>62.711571675302203</v>
      </c>
      <c r="AM23" s="162"/>
      <c r="AN23" s="168">
        <v>71.873200921128301</v>
      </c>
      <c r="AO23" s="169">
        <v>77.8317501439263</v>
      </c>
      <c r="AP23" s="170">
        <v>74.852475532527293</v>
      </c>
      <c r="AQ23" s="162"/>
      <c r="AR23" s="171">
        <v>66.180401348795101</v>
      </c>
      <c r="AS23" s="75"/>
      <c r="AT23" s="30">
        <v>2.1801128081627401</v>
      </c>
      <c r="AU23" s="162">
        <v>1.707779886148</v>
      </c>
      <c r="AV23" s="162">
        <v>2.0364294603461901</v>
      </c>
      <c r="AW23" s="162">
        <v>1.9097995545657001</v>
      </c>
      <c r="AX23" s="162">
        <v>0.105292324743696</v>
      </c>
      <c r="AY23" s="167">
        <v>1.5676173381974099</v>
      </c>
      <c r="AZ23" s="162"/>
      <c r="BA23" s="168">
        <v>-3.8600375415122401</v>
      </c>
      <c r="BB23" s="169">
        <v>-3.48474031768695</v>
      </c>
      <c r="BC23" s="170">
        <v>-3.6652851420500498</v>
      </c>
      <c r="BD23" s="162"/>
      <c r="BE23" s="171">
        <v>-0.18451328805780301</v>
      </c>
    </row>
    <row r="24" spans="1:57" x14ac:dyDescent="0.25">
      <c r="A24" s="36" t="s">
        <v>33</v>
      </c>
      <c r="B24" s="3" t="str">
        <f t="shared" si="0"/>
        <v>Chesapeake/Suffolk, VA</v>
      </c>
      <c r="C24" s="3"/>
      <c r="D24" s="25" t="s">
        <v>16</v>
      </c>
      <c r="E24" s="28" t="s">
        <v>17</v>
      </c>
      <c r="F24" s="3"/>
      <c r="G24" s="31">
        <v>59.113128491620103</v>
      </c>
      <c r="H24" s="172">
        <v>75.872905027932902</v>
      </c>
      <c r="I24" s="172">
        <v>80.883379888268095</v>
      </c>
      <c r="J24" s="172">
        <v>81.284916201117298</v>
      </c>
      <c r="K24" s="172">
        <v>73.376396648044604</v>
      </c>
      <c r="L24" s="173">
        <v>74.106145251396597</v>
      </c>
      <c r="M24" s="162"/>
      <c r="N24" s="174">
        <v>81.4769553072625</v>
      </c>
      <c r="O24" s="175">
        <v>82.332402234636803</v>
      </c>
      <c r="P24" s="176">
        <v>81.904678770949701</v>
      </c>
      <c r="Q24" s="162"/>
      <c r="R24" s="177">
        <v>76.334297685554603</v>
      </c>
      <c r="S24" s="75"/>
      <c r="T24" s="31">
        <v>-4.0040346729958101</v>
      </c>
      <c r="U24" s="172">
        <v>0.265002120919486</v>
      </c>
      <c r="V24" s="172">
        <v>1.9679069221099601</v>
      </c>
      <c r="W24" s="172">
        <v>4.0548692527605104</v>
      </c>
      <c r="X24" s="172">
        <v>0.22739675732440601</v>
      </c>
      <c r="Y24" s="173">
        <v>0.71484565401528599</v>
      </c>
      <c r="Z24" s="162"/>
      <c r="AA24" s="174">
        <v>0.22278111479816801</v>
      </c>
      <c r="AB24" s="175">
        <v>-3.8083380543703802</v>
      </c>
      <c r="AC24" s="176">
        <v>-1.8446649973926099</v>
      </c>
      <c r="AD24" s="162"/>
      <c r="AE24" s="177">
        <v>-8.3883487936704498E-2</v>
      </c>
      <c r="AF24" s="31"/>
      <c r="AG24" s="31">
        <v>62.225034916201103</v>
      </c>
      <c r="AH24" s="172">
        <v>68.130237430167497</v>
      </c>
      <c r="AI24" s="172">
        <v>74.729399441340703</v>
      </c>
      <c r="AJ24" s="172">
        <v>75.087290502793195</v>
      </c>
      <c r="AK24" s="172">
        <v>70.155377094971996</v>
      </c>
      <c r="AL24" s="173">
        <v>70.065467877094903</v>
      </c>
      <c r="AM24" s="162"/>
      <c r="AN24" s="174">
        <v>76.684706703910607</v>
      </c>
      <c r="AO24" s="175">
        <v>81.223812849162002</v>
      </c>
      <c r="AP24" s="176">
        <v>78.954259776536304</v>
      </c>
      <c r="AQ24" s="162"/>
      <c r="AR24" s="177">
        <v>72.605122705506702</v>
      </c>
      <c r="AS24" s="75"/>
      <c r="AT24" s="31">
        <v>-1.1786021549944199</v>
      </c>
      <c r="AU24" s="172">
        <v>-0.25855173534300602</v>
      </c>
      <c r="AV24" s="172">
        <v>0.36956340846005198</v>
      </c>
      <c r="AW24" s="172">
        <v>-4.6535994654326701E-2</v>
      </c>
      <c r="AX24" s="172">
        <v>-1.5357094807745399</v>
      </c>
      <c r="AY24" s="173">
        <v>-0.50347347901399697</v>
      </c>
      <c r="AZ24" s="162"/>
      <c r="BA24" s="174">
        <v>-1.6691007531984801</v>
      </c>
      <c r="BB24" s="175">
        <v>-3.2579194229221602</v>
      </c>
      <c r="BC24" s="176">
        <v>-2.4928089117983498</v>
      </c>
      <c r="BD24" s="162"/>
      <c r="BE24" s="177">
        <v>-1.13019600356309</v>
      </c>
    </row>
    <row r="25" spans="1:57" ht="13" x14ac:dyDescent="0.3">
      <c r="A25" s="35" t="s">
        <v>111</v>
      </c>
      <c r="B25" s="3" t="s">
        <v>111</v>
      </c>
      <c r="C25" s="9"/>
      <c r="D25" s="23" t="s">
        <v>16</v>
      </c>
      <c r="E25" s="26" t="s">
        <v>17</v>
      </c>
      <c r="F25" s="3"/>
      <c r="G25" s="29">
        <v>38.021338506304502</v>
      </c>
      <c r="H25" s="160">
        <v>59.42450695118</v>
      </c>
      <c r="I25" s="160">
        <v>73.456191399935307</v>
      </c>
      <c r="J25" s="160">
        <v>69.414807630132501</v>
      </c>
      <c r="K25" s="160">
        <v>51.794374393792403</v>
      </c>
      <c r="L25" s="161">
        <v>58.4222437762689</v>
      </c>
      <c r="M25" s="162"/>
      <c r="N25" s="163">
        <v>62.6576139670223</v>
      </c>
      <c r="O25" s="164">
        <v>72.938894277400493</v>
      </c>
      <c r="P25" s="165">
        <v>67.798254122211404</v>
      </c>
      <c r="Q25" s="162"/>
      <c r="R25" s="166">
        <v>61.101103875109601</v>
      </c>
      <c r="S25" s="75"/>
      <c r="T25" s="29">
        <v>-2.4032022732679699</v>
      </c>
      <c r="U25" s="160">
        <v>-8.8377502281486393</v>
      </c>
      <c r="V25" s="160">
        <v>-3.5303287143455599</v>
      </c>
      <c r="W25" s="160">
        <v>-8.1933189407924196</v>
      </c>
      <c r="X25" s="160">
        <v>-4.3082947156661904</v>
      </c>
      <c r="Y25" s="161">
        <v>-5.7776831434566702</v>
      </c>
      <c r="Z25" s="162"/>
      <c r="AA25" s="163">
        <v>-7.2072050453746801</v>
      </c>
      <c r="AB25" s="164">
        <v>9.4502784163201098E-2</v>
      </c>
      <c r="AC25" s="165">
        <v>-3.4173371785916902</v>
      </c>
      <c r="AD25" s="162"/>
      <c r="AE25" s="166">
        <v>-5.0419681561142902</v>
      </c>
      <c r="AF25" s="29"/>
      <c r="AG25" s="29">
        <v>40.9796314258001</v>
      </c>
      <c r="AH25" s="160">
        <v>47.316521176850898</v>
      </c>
      <c r="AI25" s="160">
        <v>60.119624959586098</v>
      </c>
      <c r="AJ25" s="160">
        <v>59.933721306175201</v>
      </c>
      <c r="AK25" s="160">
        <v>53.572583252505602</v>
      </c>
      <c r="AL25" s="161">
        <v>52.384416424183598</v>
      </c>
      <c r="AM25" s="162"/>
      <c r="AN25" s="163">
        <v>63.150662786938199</v>
      </c>
      <c r="AO25" s="164">
        <v>73.5127707727125</v>
      </c>
      <c r="AP25" s="165">
        <v>68.331716779825399</v>
      </c>
      <c r="AQ25" s="162"/>
      <c r="AR25" s="166">
        <v>56.940787954367003</v>
      </c>
      <c r="AS25" s="75"/>
      <c r="AT25" s="29">
        <v>3.2207337323121998</v>
      </c>
      <c r="AU25" s="160">
        <v>-2.2984836962298001</v>
      </c>
      <c r="AV25" s="160">
        <v>-1.0921877124961401</v>
      </c>
      <c r="AW25" s="160">
        <v>0.818675211118435</v>
      </c>
      <c r="AX25" s="160">
        <v>8.1023035056460007</v>
      </c>
      <c r="AY25" s="161">
        <v>1.55227563804756</v>
      </c>
      <c r="AZ25" s="162"/>
      <c r="BA25" s="163">
        <v>6.3197489643122902</v>
      </c>
      <c r="BB25" s="164">
        <v>4.5864398919685003</v>
      </c>
      <c r="BC25" s="165">
        <v>5.3803057179015603</v>
      </c>
      <c r="BD25" s="162"/>
      <c r="BE25" s="166">
        <v>2.83307028979769</v>
      </c>
    </row>
    <row r="26" spans="1:57" x14ac:dyDescent="0.25">
      <c r="A26" s="35" t="s">
        <v>43</v>
      </c>
      <c r="B26" s="3" t="str">
        <f t="shared" si="0"/>
        <v>Richmond North/Glen Allen, VA</v>
      </c>
      <c r="C26" s="10"/>
      <c r="D26" s="24" t="s">
        <v>16</v>
      </c>
      <c r="E26" s="27" t="s">
        <v>17</v>
      </c>
      <c r="F26" s="3"/>
      <c r="G26" s="30">
        <v>46.602491506228702</v>
      </c>
      <c r="H26" s="162">
        <v>63.703284258210601</v>
      </c>
      <c r="I26" s="162">
        <v>70.713476783691902</v>
      </c>
      <c r="J26" s="162">
        <v>67.565118912797203</v>
      </c>
      <c r="K26" s="162">
        <v>60.169875424688499</v>
      </c>
      <c r="L26" s="167">
        <v>61.750849377123401</v>
      </c>
      <c r="M26" s="162"/>
      <c r="N26" s="168">
        <v>60.611551528878799</v>
      </c>
      <c r="O26" s="169">
        <v>68.867497168742901</v>
      </c>
      <c r="P26" s="170">
        <v>64.739524348810804</v>
      </c>
      <c r="Q26" s="162"/>
      <c r="R26" s="171">
        <v>62.604756511891203</v>
      </c>
      <c r="S26" s="75"/>
      <c r="T26" s="30">
        <v>-7.2675935319706904</v>
      </c>
      <c r="U26" s="162">
        <v>-0.59386295221566698</v>
      </c>
      <c r="V26" s="162">
        <v>1.7058401716469</v>
      </c>
      <c r="W26" s="162">
        <v>-3.9899215449157701</v>
      </c>
      <c r="X26" s="162">
        <v>-4.0261030081727203</v>
      </c>
      <c r="Y26" s="167">
        <v>-2.5806107436625099</v>
      </c>
      <c r="Z26" s="162"/>
      <c r="AA26" s="168">
        <v>-9.5697017625125707</v>
      </c>
      <c r="AB26" s="169">
        <v>-9.1239537589903108</v>
      </c>
      <c r="AC26" s="170">
        <v>-9.3331624934901694</v>
      </c>
      <c r="AD26" s="162"/>
      <c r="AE26" s="171">
        <v>-4.6781308493554397</v>
      </c>
      <c r="AF26" s="30"/>
      <c r="AG26" s="30">
        <v>46.902604756511799</v>
      </c>
      <c r="AH26" s="162">
        <v>53.983578708946702</v>
      </c>
      <c r="AI26" s="162">
        <v>62.446206115515203</v>
      </c>
      <c r="AJ26" s="162">
        <v>61.990373725934298</v>
      </c>
      <c r="AK26" s="162">
        <v>56.140996602491498</v>
      </c>
      <c r="AL26" s="167">
        <v>56.292751981879903</v>
      </c>
      <c r="AM26" s="162"/>
      <c r="AN26" s="168">
        <v>63.094563986409902</v>
      </c>
      <c r="AO26" s="169">
        <v>69.249716874292105</v>
      </c>
      <c r="AP26" s="170">
        <v>66.172140430351007</v>
      </c>
      <c r="AQ26" s="162"/>
      <c r="AR26" s="171">
        <v>59.115434395728798</v>
      </c>
      <c r="AS26" s="75"/>
      <c r="AT26" s="30">
        <v>-5.7472152990285803</v>
      </c>
      <c r="AU26" s="162">
        <v>-2.13758467837983</v>
      </c>
      <c r="AV26" s="162">
        <v>-0.95333083469109803</v>
      </c>
      <c r="AW26" s="162">
        <v>-2.2911073433952098</v>
      </c>
      <c r="AX26" s="162">
        <v>-4.9379555469873102</v>
      </c>
      <c r="AY26" s="167">
        <v>-3.1018121151634701</v>
      </c>
      <c r="AZ26" s="162"/>
      <c r="BA26" s="168">
        <v>-2.9470041940738199</v>
      </c>
      <c r="BB26" s="169">
        <v>-2.2995946741878699</v>
      </c>
      <c r="BC26" s="170">
        <v>-2.6093182799171202</v>
      </c>
      <c r="BD26" s="162"/>
      <c r="BE26" s="171">
        <v>-2.9448451532014399</v>
      </c>
    </row>
    <row r="27" spans="1:57" x14ac:dyDescent="0.25">
      <c r="A27" s="21" t="s">
        <v>44</v>
      </c>
      <c r="B27" s="3" t="str">
        <f t="shared" si="0"/>
        <v>Richmond West/Midlothian, VA</v>
      </c>
      <c r="C27" s="3"/>
      <c r="D27" s="24" t="s">
        <v>16</v>
      </c>
      <c r="E27" s="27" t="s">
        <v>17</v>
      </c>
      <c r="F27" s="3"/>
      <c r="G27" s="30">
        <v>46.795313576843498</v>
      </c>
      <c r="H27" s="162">
        <v>62.784286698828303</v>
      </c>
      <c r="I27" s="162">
        <v>65.988973121984799</v>
      </c>
      <c r="J27" s="162">
        <v>66.678152997932401</v>
      </c>
      <c r="K27" s="162">
        <v>66.368022053755993</v>
      </c>
      <c r="L27" s="167">
        <v>61.722949689868997</v>
      </c>
      <c r="M27" s="162"/>
      <c r="N27" s="168">
        <v>68.401102687801497</v>
      </c>
      <c r="O27" s="169">
        <v>63.645761543762902</v>
      </c>
      <c r="P27" s="170">
        <v>66.0234321157822</v>
      </c>
      <c r="Q27" s="162"/>
      <c r="R27" s="171">
        <v>62.951658954415599</v>
      </c>
      <c r="S27" s="75"/>
      <c r="T27" s="30">
        <v>-5.7594379355233896</v>
      </c>
      <c r="U27" s="162">
        <v>-0.56011391228708696</v>
      </c>
      <c r="V27" s="162">
        <v>0.93250108320465697</v>
      </c>
      <c r="W27" s="162">
        <v>2.0943208521669101</v>
      </c>
      <c r="X27" s="162">
        <v>7.3437054968725501</v>
      </c>
      <c r="Y27" s="167">
        <v>1.08230974735727</v>
      </c>
      <c r="Z27" s="162"/>
      <c r="AA27" s="168">
        <v>3.6922100337816999</v>
      </c>
      <c r="AB27" s="169">
        <v>-16.445129707146901</v>
      </c>
      <c r="AC27" s="170">
        <v>-7.0994890170943998</v>
      </c>
      <c r="AD27" s="162"/>
      <c r="AE27" s="171">
        <v>-1.5167480907338</v>
      </c>
      <c r="AF27" s="30"/>
      <c r="AG27" s="30">
        <v>47.760165403170198</v>
      </c>
      <c r="AH27" s="162">
        <v>56.745348035837303</v>
      </c>
      <c r="AI27" s="162">
        <v>62.525844245347997</v>
      </c>
      <c r="AJ27" s="162">
        <v>62.8101309441764</v>
      </c>
      <c r="AK27" s="162">
        <v>61.664369400413499</v>
      </c>
      <c r="AL27" s="167">
        <v>58.301171605789101</v>
      </c>
      <c r="AM27" s="162"/>
      <c r="AN27" s="168">
        <v>69.297036526533404</v>
      </c>
      <c r="AO27" s="169">
        <v>72.863542384562294</v>
      </c>
      <c r="AP27" s="170">
        <v>71.080289455547799</v>
      </c>
      <c r="AQ27" s="162"/>
      <c r="AR27" s="171">
        <v>61.952348134291597</v>
      </c>
      <c r="AS27" s="75"/>
      <c r="AT27" s="30">
        <v>-6.5579492871015903</v>
      </c>
      <c r="AU27" s="162">
        <v>-1.92997061744438</v>
      </c>
      <c r="AV27" s="162">
        <v>-1.2256852449901601</v>
      </c>
      <c r="AW27" s="162">
        <v>-1.8856020801984099</v>
      </c>
      <c r="AX27" s="162">
        <v>2.5529297555263999</v>
      </c>
      <c r="AY27" s="167">
        <v>-1.6586315795908499</v>
      </c>
      <c r="AZ27" s="162"/>
      <c r="BA27" s="168">
        <v>4.9817975326874402</v>
      </c>
      <c r="BB27" s="169">
        <v>-9.8081555751211302E-3</v>
      </c>
      <c r="BC27" s="170">
        <v>2.3626763109069602</v>
      </c>
      <c r="BD27" s="162"/>
      <c r="BE27" s="171">
        <v>-0.37566752144806997</v>
      </c>
    </row>
    <row r="28" spans="1:57" x14ac:dyDescent="0.25">
      <c r="A28" s="21" t="s">
        <v>45</v>
      </c>
      <c r="B28" s="3" t="str">
        <f t="shared" si="0"/>
        <v>Petersburg/Chester, VA</v>
      </c>
      <c r="C28" s="3"/>
      <c r="D28" s="24" t="s">
        <v>16</v>
      </c>
      <c r="E28" s="27" t="s">
        <v>17</v>
      </c>
      <c r="F28" s="3"/>
      <c r="G28" s="30">
        <v>61.426914153132202</v>
      </c>
      <c r="H28" s="162">
        <v>73.665893271461698</v>
      </c>
      <c r="I28" s="162">
        <v>74.207269914926499</v>
      </c>
      <c r="J28" s="162">
        <v>72.467130703789607</v>
      </c>
      <c r="K28" s="162">
        <v>65.641918020108207</v>
      </c>
      <c r="L28" s="167">
        <v>69.481825212683603</v>
      </c>
      <c r="M28" s="162"/>
      <c r="N28" s="168">
        <v>66.511987625676696</v>
      </c>
      <c r="O28" s="169">
        <v>71.384377416860005</v>
      </c>
      <c r="P28" s="170">
        <v>68.948182521268293</v>
      </c>
      <c r="Q28" s="162"/>
      <c r="R28" s="171">
        <v>69.329355872279294</v>
      </c>
      <c r="S28" s="75"/>
      <c r="T28" s="30">
        <v>-4.9461348978402802</v>
      </c>
      <c r="U28" s="162">
        <v>-3.0847461554727098</v>
      </c>
      <c r="V28" s="162">
        <v>-4.82032493141483</v>
      </c>
      <c r="W28" s="162">
        <v>-8.6314162052482395</v>
      </c>
      <c r="X28" s="162">
        <v>-15.477207710667001</v>
      </c>
      <c r="Y28" s="167">
        <v>-7.4991821098513496</v>
      </c>
      <c r="Z28" s="162"/>
      <c r="AA28" s="168">
        <v>-17.385275153302501</v>
      </c>
      <c r="AB28" s="169">
        <v>-13.594237397326999</v>
      </c>
      <c r="AC28" s="170">
        <v>-15.465276624883501</v>
      </c>
      <c r="AD28" s="162"/>
      <c r="AE28" s="171">
        <v>-9.9114066855524996</v>
      </c>
      <c r="AF28" s="30"/>
      <c r="AG28" s="30">
        <v>61.7991105955143</v>
      </c>
      <c r="AH28" s="162">
        <v>67.821925754060302</v>
      </c>
      <c r="AI28" s="162">
        <v>71.316705336426907</v>
      </c>
      <c r="AJ28" s="162">
        <v>71.302204176334101</v>
      </c>
      <c r="AK28" s="162">
        <v>67.730085073472495</v>
      </c>
      <c r="AL28" s="167">
        <v>67.994006187161602</v>
      </c>
      <c r="AM28" s="162"/>
      <c r="AN28" s="168">
        <v>70.103441608661996</v>
      </c>
      <c r="AO28" s="169">
        <v>72.418793503480202</v>
      </c>
      <c r="AP28" s="170">
        <v>71.261117556071099</v>
      </c>
      <c r="AQ28" s="162"/>
      <c r="AR28" s="171">
        <v>68.927466578278597</v>
      </c>
      <c r="AS28" s="75"/>
      <c r="AT28" s="30">
        <v>1.02994530802509</v>
      </c>
      <c r="AU28" s="162">
        <v>0.36616396521383199</v>
      </c>
      <c r="AV28" s="162">
        <v>-0.87899751579176699</v>
      </c>
      <c r="AW28" s="162">
        <v>-2.0361632841970199</v>
      </c>
      <c r="AX28" s="162">
        <v>-2.2006527124892101</v>
      </c>
      <c r="AY28" s="167">
        <v>-0.80559885922012298</v>
      </c>
      <c r="AZ28" s="162"/>
      <c r="BA28" s="168">
        <v>-2.77685494872929</v>
      </c>
      <c r="BB28" s="169">
        <v>-3.3621317032195499</v>
      </c>
      <c r="BC28" s="170">
        <v>-3.07513061135454</v>
      </c>
      <c r="BD28" s="162"/>
      <c r="BE28" s="171">
        <v>-1.48697506198493</v>
      </c>
    </row>
    <row r="29" spans="1:57" x14ac:dyDescent="0.25">
      <c r="A29" s="77" t="s">
        <v>97</v>
      </c>
      <c r="B29" s="37" t="s">
        <v>70</v>
      </c>
      <c r="C29" s="3"/>
      <c r="D29" s="24" t="s">
        <v>16</v>
      </c>
      <c r="E29" s="27" t="s">
        <v>17</v>
      </c>
      <c r="F29" s="3"/>
      <c r="G29" s="30">
        <v>47.081475476286897</v>
      </c>
      <c r="H29" s="162">
        <v>57.4280502634779</v>
      </c>
      <c r="I29" s="162">
        <v>60.660721524118301</v>
      </c>
      <c r="J29" s="162">
        <v>60.392176732873899</v>
      </c>
      <c r="K29" s="162">
        <v>60.270571544385803</v>
      </c>
      <c r="L29" s="167">
        <v>57.166599108228603</v>
      </c>
      <c r="M29" s="162"/>
      <c r="N29" s="168">
        <v>68.276246453181997</v>
      </c>
      <c r="O29" s="169">
        <v>72.958046209971599</v>
      </c>
      <c r="P29" s="170">
        <v>70.617146331576805</v>
      </c>
      <c r="Q29" s="162"/>
      <c r="R29" s="171">
        <v>61.009612600613799</v>
      </c>
      <c r="S29" s="75"/>
      <c r="T29" s="30">
        <v>-0.52547425936487802</v>
      </c>
      <c r="U29" s="162">
        <v>3.4461712579880701</v>
      </c>
      <c r="V29" s="162">
        <v>1.9193326298951501</v>
      </c>
      <c r="W29" s="162">
        <v>-1.5733034169779101</v>
      </c>
      <c r="X29" s="162">
        <v>-5.2471517804993901</v>
      </c>
      <c r="Y29" s="167">
        <v>-0.52071697928884397</v>
      </c>
      <c r="Z29" s="162"/>
      <c r="AA29" s="168">
        <v>-7.7448095738325398</v>
      </c>
      <c r="AB29" s="169">
        <v>-5.2935947008592201</v>
      </c>
      <c r="AC29" s="170">
        <v>-6.4946322741724503</v>
      </c>
      <c r="AD29" s="162"/>
      <c r="AE29" s="171">
        <v>-2.5790643364991301</v>
      </c>
      <c r="AF29" s="30"/>
      <c r="AG29" s="30">
        <v>47.756637616538299</v>
      </c>
      <c r="AH29" s="162">
        <v>50.358481961896999</v>
      </c>
      <c r="AI29" s="162">
        <v>56.744021078232599</v>
      </c>
      <c r="AJ29" s="162">
        <v>58.622567896230201</v>
      </c>
      <c r="AK29" s="162">
        <v>58.925314146736902</v>
      </c>
      <c r="AL29" s="167">
        <v>54.481404539926999</v>
      </c>
      <c r="AM29" s="162"/>
      <c r="AN29" s="168">
        <v>67.033593433319794</v>
      </c>
      <c r="AO29" s="169">
        <v>71.6609241994325</v>
      </c>
      <c r="AP29" s="170">
        <v>69.347258816376097</v>
      </c>
      <c r="AQ29" s="162"/>
      <c r="AR29" s="171">
        <v>58.728791476055299</v>
      </c>
      <c r="AS29" s="75"/>
      <c r="AT29" s="30">
        <v>-0.49333184396955299</v>
      </c>
      <c r="AU29" s="162">
        <v>0.451946105555174</v>
      </c>
      <c r="AV29" s="162">
        <v>-8.7131011973740305E-2</v>
      </c>
      <c r="AW29" s="162">
        <v>0.27778808719444598</v>
      </c>
      <c r="AX29" s="162">
        <v>-1.33194034025485</v>
      </c>
      <c r="AY29" s="167">
        <v>-0.252355351011747</v>
      </c>
      <c r="AZ29" s="162"/>
      <c r="BA29" s="168">
        <v>-3.32762182208754</v>
      </c>
      <c r="BB29" s="169">
        <v>-3.4067138755091499</v>
      </c>
      <c r="BC29" s="170">
        <v>-3.3685034071680899</v>
      </c>
      <c r="BD29" s="162"/>
      <c r="BE29" s="171">
        <v>-1.3227169972139201</v>
      </c>
    </row>
    <row r="30" spans="1:57" x14ac:dyDescent="0.25">
      <c r="A30" s="21" t="s">
        <v>47</v>
      </c>
      <c r="B30" s="3" t="str">
        <f t="shared" si="0"/>
        <v>Roanoke, VA</v>
      </c>
      <c r="C30" s="3"/>
      <c r="D30" s="24" t="s">
        <v>16</v>
      </c>
      <c r="E30" s="27" t="s">
        <v>17</v>
      </c>
      <c r="F30" s="3"/>
      <c r="G30" s="30">
        <v>50.353452963567101</v>
      </c>
      <c r="H30" s="162">
        <v>69.8568062352727</v>
      </c>
      <c r="I30" s="162">
        <v>75.240166757295597</v>
      </c>
      <c r="J30" s="162">
        <v>75.566431031357595</v>
      </c>
      <c r="K30" s="162">
        <v>72.630052564799698</v>
      </c>
      <c r="L30" s="167">
        <v>68.7293819104585</v>
      </c>
      <c r="M30" s="162"/>
      <c r="N30" s="168">
        <v>75.566431031357595</v>
      </c>
      <c r="O30" s="169">
        <v>79.155338046039503</v>
      </c>
      <c r="P30" s="170">
        <v>77.3608845386985</v>
      </c>
      <c r="Q30" s="162"/>
      <c r="R30" s="171">
        <v>71.195525518527106</v>
      </c>
      <c r="S30" s="75"/>
      <c r="T30" s="30">
        <v>14.4414318705147</v>
      </c>
      <c r="U30" s="162">
        <v>25.008033272172501</v>
      </c>
      <c r="V30" s="162">
        <v>18.071343198515802</v>
      </c>
      <c r="W30" s="162">
        <v>16.656668030851002</v>
      </c>
      <c r="X30" s="162">
        <v>12.477297491912401</v>
      </c>
      <c r="Y30" s="167">
        <v>17.303508180122599</v>
      </c>
      <c r="Z30" s="162"/>
      <c r="AA30" s="168">
        <v>-10.7713278801908</v>
      </c>
      <c r="AB30" s="169">
        <v>-7.2031648897076996</v>
      </c>
      <c r="AC30" s="170">
        <v>-8.9808326707662705</v>
      </c>
      <c r="AD30" s="162"/>
      <c r="AE30" s="171">
        <v>7.6521665373828096</v>
      </c>
      <c r="AF30" s="30"/>
      <c r="AG30" s="30">
        <v>51.277868406742698</v>
      </c>
      <c r="AH30" s="162">
        <v>59.085553742976202</v>
      </c>
      <c r="AI30" s="162">
        <v>66.3358709443538</v>
      </c>
      <c r="AJ30" s="162">
        <v>67.269349284031094</v>
      </c>
      <c r="AK30" s="162">
        <v>65.869131774515097</v>
      </c>
      <c r="AL30" s="167">
        <v>61.967554830523802</v>
      </c>
      <c r="AM30" s="162"/>
      <c r="AN30" s="168">
        <v>74.564980967917293</v>
      </c>
      <c r="AO30" s="169">
        <v>79.250498459307494</v>
      </c>
      <c r="AP30" s="170">
        <v>76.907739713612401</v>
      </c>
      <c r="AQ30" s="162"/>
      <c r="AR30" s="171">
        <v>66.236179082834795</v>
      </c>
      <c r="AS30" s="75"/>
      <c r="AT30" s="30">
        <v>9.9858144668531494</v>
      </c>
      <c r="AU30" s="162">
        <v>14.989237725672499</v>
      </c>
      <c r="AV30" s="162">
        <v>13.027752166390901</v>
      </c>
      <c r="AW30" s="162">
        <v>14.352034083437999</v>
      </c>
      <c r="AX30" s="162">
        <v>14.051136914213499</v>
      </c>
      <c r="AY30" s="167">
        <v>13.374943418105801</v>
      </c>
      <c r="AZ30" s="162"/>
      <c r="BA30" s="168">
        <v>4.2746736467047404</v>
      </c>
      <c r="BB30" s="169">
        <v>6.3631068564014504</v>
      </c>
      <c r="BC30" s="170">
        <v>5.3403523869549296</v>
      </c>
      <c r="BD30" s="162"/>
      <c r="BE30" s="171">
        <v>10.5597740016873</v>
      </c>
    </row>
    <row r="31" spans="1:57" x14ac:dyDescent="0.25">
      <c r="A31" s="21" t="s">
        <v>48</v>
      </c>
      <c r="B31" s="3" t="str">
        <f t="shared" si="0"/>
        <v>Charlottesville, VA</v>
      </c>
      <c r="C31" s="3"/>
      <c r="D31" s="24" t="s">
        <v>16</v>
      </c>
      <c r="E31" s="27" t="s">
        <v>17</v>
      </c>
      <c r="F31" s="3"/>
      <c r="G31" s="30">
        <v>46.895273401297402</v>
      </c>
      <c r="H31" s="162">
        <v>60.055607043558801</v>
      </c>
      <c r="I31" s="162">
        <v>70.481927710843294</v>
      </c>
      <c r="J31" s="162">
        <v>74.860982391102795</v>
      </c>
      <c r="K31" s="162">
        <v>75.023169601482806</v>
      </c>
      <c r="L31" s="167">
        <v>65.463392029657001</v>
      </c>
      <c r="M31" s="162"/>
      <c r="N31" s="168">
        <v>81.5106580166821</v>
      </c>
      <c r="O31" s="169">
        <v>80.074142724745101</v>
      </c>
      <c r="P31" s="170">
        <v>80.792400370713594</v>
      </c>
      <c r="Q31" s="162"/>
      <c r="R31" s="171">
        <v>69.843108698530301</v>
      </c>
      <c r="S31" s="75"/>
      <c r="T31" s="30">
        <v>-2.86966211528902</v>
      </c>
      <c r="U31" s="162">
        <v>-4.5403336213012899</v>
      </c>
      <c r="V31" s="162">
        <v>5.4353633049402204</v>
      </c>
      <c r="W31" s="162">
        <v>6.6876521606221004</v>
      </c>
      <c r="X31" s="162">
        <v>-1.28776717333753</v>
      </c>
      <c r="Y31" s="167">
        <v>0.95784237458453303</v>
      </c>
      <c r="Z31" s="162"/>
      <c r="AA31" s="168">
        <v>1.7556083056093701</v>
      </c>
      <c r="AB31" s="169">
        <v>-5.0414342322130903</v>
      </c>
      <c r="AC31" s="170">
        <v>-1.7301550725989701</v>
      </c>
      <c r="AD31" s="162"/>
      <c r="AE31" s="171">
        <v>5.3320667374475501E-2</v>
      </c>
      <c r="AF31" s="30"/>
      <c r="AG31" s="30">
        <v>52.832483781278903</v>
      </c>
      <c r="AH31" s="162">
        <v>53.226367006487401</v>
      </c>
      <c r="AI31" s="162">
        <v>62.610055607043499</v>
      </c>
      <c r="AJ31" s="162">
        <v>64.7184893419833</v>
      </c>
      <c r="AK31" s="162">
        <v>65.187673772011095</v>
      </c>
      <c r="AL31" s="167">
        <v>59.715013901760798</v>
      </c>
      <c r="AM31" s="162"/>
      <c r="AN31" s="168">
        <v>72.9263206672845</v>
      </c>
      <c r="AO31" s="169">
        <v>77.183734939759006</v>
      </c>
      <c r="AP31" s="170">
        <v>75.055027803521696</v>
      </c>
      <c r="AQ31" s="162"/>
      <c r="AR31" s="171">
        <v>64.097875016549693</v>
      </c>
      <c r="AS31" s="75"/>
      <c r="AT31" s="30">
        <v>-0.50481897704437495</v>
      </c>
      <c r="AU31" s="162">
        <v>2.4560491458896401</v>
      </c>
      <c r="AV31" s="162">
        <v>5.6423344983105599</v>
      </c>
      <c r="AW31" s="162">
        <v>6.1317789442518498</v>
      </c>
      <c r="AX31" s="162">
        <v>1.03700093598121</v>
      </c>
      <c r="AY31" s="167">
        <v>3.0226296378209101</v>
      </c>
      <c r="AZ31" s="162"/>
      <c r="BA31" s="168">
        <v>0.74702514461550595</v>
      </c>
      <c r="BB31" s="169">
        <v>-2.7608304605380898</v>
      </c>
      <c r="BC31" s="170">
        <v>-1.0876824102656</v>
      </c>
      <c r="BD31" s="162"/>
      <c r="BE31" s="171">
        <v>1.6099978580133401</v>
      </c>
    </row>
    <row r="32" spans="1:57" x14ac:dyDescent="0.25">
      <c r="A32" s="21" t="s">
        <v>49</v>
      </c>
      <c r="B32" t="s">
        <v>72</v>
      </c>
      <c r="C32" s="3"/>
      <c r="D32" s="24" t="s">
        <v>16</v>
      </c>
      <c r="E32" s="27" t="s">
        <v>17</v>
      </c>
      <c r="F32" s="3"/>
      <c r="G32" s="30">
        <v>47.208575256811002</v>
      </c>
      <c r="H32" s="162">
        <v>58.210510644632997</v>
      </c>
      <c r="I32" s="162">
        <v>64.701503647461607</v>
      </c>
      <c r="J32" s="162">
        <v>70.760756290010406</v>
      </c>
      <c r="K32" s="162">
        <v>78.725621557242803</v>
      </c>
      <c r="L32" s="167">
        <v>63.921393479231703</v>
      </c>
      <c r="M32" s="162"/>
      <c r="N32" s="168">
        <v>87.524192347774303</v>
      </c>
      <c r="O32" s="169">
        <v>89.042727408068998</v>
      </c>
      <c r="P32" s="170">
        <v>88.283459877921601</v>
      </c>
      <c r="Q32" s="162"/>
      <c r="R32" s="171">
        <v>70.881983878857397</v>
      </c>
      <c r="S32" s="75"/>
      <c r="T32" s="30">
        <v>-4.0595329747738704</v>
      </c>
      <c r="U32" s="162">
        <v>-4.9016651553498303</v>
      </c>
      <c r="V32" s="162">
        <v>-7.5438012976581499</v>
      </c>
      <c r="W32" s="162">
        <v>-5.9082997951104499</v>
      </c>
      <c r="X32" s="162">
        <v>-5.8338722622897796</v>
      </c>
      <c r="Y32" s="167">
        <v>-5.7775338692543201</v>
      </c>
      <c r="Z32" s="162"/>
      <c r="AA32" s="168">
        <v>-2.58868171236151</v>
      </c>
      <c r="AB32" s="169">
        <v>-3.58950192754217</v>
      </c>
      <c r="AC32" s="170">
        <v>-3.0959791322885701</v>
      </c>
      <c r="AD32" s="162"/>
      <c r="AE32" s="171">
        <v>-4.8404625898644102</v>
      </c>
      <c r="AF32" s="30"/>
      <c r="AG32" s="30">
        <v>47.859907696888399</v>
      </c>
      <c r="AH32" s="162">
        <v>51.146345094536201</v>
      </c>
      <c r="AI32" s="162">
        <v>60.030519577192102</v>
      </c>
      <c r="AJ32" s="162">
        <v>62.803334822093099</v>
      </c>
      <c r="AK32" s="162">
        <v>61.9138008039303</v>
      </c>
      <c r="AL32" s="167">
        <v>56.750781598928</v>
      </c>
      <c r="AM32" s="162"/>
      <c r="AN32" s="168">
        <v>70.034985856781304</v>
      </c>
      <c r="AO32" s="169">
        <v>74.088134583891602</v>
      </c>
      <c r="AP32" s="170">
        <v>72.061560220336403</v>
      </c>
      <c r="AQ32" s="162"/>
      <c r="AR32" s="171">
        <v>61.125289776473302</v>
      </c>
      <c r="AS32" s="75"/>
      <c r="AT32" s="30">
        <v>-10.6447103561901</v>
      </c>
      <c r="AU32" s="162">
        <v>-9.5755966178055196</v>
      </c>
      <c r="AV32" s="162">
        <v>-9.1776008462259107</v>
      </c>
      <c r="AW32" s="162">
        <v>-8.2076292650683609</v>
      </c>
      <c r="AX32" s="162">
        <v>-10.846772731263499</v>
      </c>
      <c r="AY32" s="167">
        <v>-9.6572332852592098</v>
      </c>
      <c r="AZ32" s="162"/>
      <c r="BA32" s="168">
        <v>-9.9645612955266696</v>
      </c>
      <c r="BB32" s="169">
        <v>-7.0025724869204904</v>
      </c>
      <c r="BC32" s="170">
        <v>-8.4658757722408993</v>
      </c>
      <c r="BD32" s="162"/>
      <c r="BE32" s="171">
        <v>-9.2594236515222601</v>
      </c>
    </row>
    <row r="33" spans="1:57" x14ac:dyDescent="0.25">
      <c r="A33" s="21" t="s">
        <v>50</v>
      </c>
      <c r="B33" s="3" t="str">
        <f t="shared" si="0"/>
        <v>Staunton &amp; Harrisonburg, VA</v>
      </c>
      <c r="C33" s="3"/>
      <c r="D33" s="24" t="s">
        <v>16</v>
      </c>
      <c r="E33" s="27" t="s">
        <v>17</v>
      </c>
      <c r="F33" s="3"/>
      <c r="G33" s="30">
        <v>43.812648077273501</v>
      </c>
      <c r="H33" s="162">
        <v>55.3307818480043</v>
      </c>
      <c r="I33" s="162">
        <v>56.515400036449698</v>
      </c>
      <c r="J33" s="162">
        <v>54.820484782212503</v>
      </c>
      <c r="K33" s="162">
        <v>64.771277565153994</v>
      </c>
      <c r="L33" s="167">
        <v>55.050118461818798</v>
      </c>
      <c r="M33" s="162"/>
      <c r="N33" s="168">
        <v>70.329870603244004</v>
      </c>
      <c r="O33" s="169">
        <v>72.899580827410205</v>
      </c>
      <c r="P33" s="170">
        <v>71.614725715327097</v>
      </c>
      <c r="Q33" s="162"/>
      <c r="R33" s="171">
        <v>59.782863391392603</v>
      </c>
      <c r="S33" s="75"/>
      <c r="T33" s="30">
        <v>3.34462802435415</v>
      </c>
      <c r="U33" s="162">
        <v>0.27782030253326001</v>
      </c>
      <c r="V33" s="162">
        <v>-4.1565096699383899</v>
      </c>
      <c r="W33" s="162">
        <v>-10.169085063022999</v>
      </c>
      <c r="X33" s="162">
        <v>1.07963149303739</v>
      </c>
      <c r="Y33" s="167">
        <v>-2.2701318889476001</v>
      </c>
      <c r="Z33" s="162"/>
      <c r="AA33" s="168">
        <v>-8.3452764933274608</v>
      </c>
      <c r="AB33" s="169">
        <v>-3.5163045378214401</v>
      </c>
      <c r="AC33" s="170">
        <v>-5.9494532091223</v>
      </c>
      <c r="AD33" s="162"/>
      <c r="AE33" s="171">
        <v>-3.5613954218194901</v>
      </c>
      <c r="AF33" s="30"/>
      <c r="AG33" s="30">
        <v>46.623222748815103</v>
      </c>
      <c r="AH33" s="162">
        <v>48.546299671892001</v>
      </c>
      <c r="AI33" s="162">
        <v>53.4949421306844</v>
      </c>
      <c r="AJ33" s="162">
        <v>54.984963091223896</v>
      </c>
      <c r="AK33" s="162">
        <v>56.757495671192899</v>
      </c>
      <c r="AL33" s="167">
        <v>52.081548584656304</v>
      </c>
      <c r="AM33" s="162"/>
      <c r="AN33" s="168">
        <v>65.050578693155899</v>
      </c>
      <c r="AO33" s="169">
        <v>71.179258179166993</v>
      </c>
      <c r="AP33" s="170">
        <v>68.114918436161403</v>
      </c>
      <c r="AQ33" s="162"/>
      <c r="AR33" s="171">
        <v>56.6626306813003</v>
      </c>
      <c r="AS33" s="75"/>
      <c r="AT33" s="30">
        <v>-3.8716488110322098</v>
      </c>
      <c r="AU33" s="162">
        <v>-3.9234757244235898</v>
      </c>
      <c r="AV33" s="162">
        <v>-4.8648293844039099</v>
      </c>
      <c r="AW33" s="162">
        <v>-7.9648289611377097</v>
      </c>
      <c r="AX33" s="162">
        <v>-4.1941931188214898</v>
      </c>
      <c r="AY33" s="167">
        <v>-5.0458965327778804</v>
      </c>
      <c r="AZ33" s="162"/>
      <c r="BA33" s="168">
        <v>-6.9079433165259498</v>
      </c>
      <c r="BB33" s="169">
        <v>-6.0447616605653698</v>
      </c>
      <c r="BC33" s="170">
        <v>-6.4589242478047497</v>
      </c>
      <c r="BD33" s="162"/>
      <c r="BE33" s="171">
        <v>-5.5358070393091801</v>
      </c>
    </row>
    <row r="34" spans="1:57" x14ac:dyDescent="0.25">
      <c r="A34" s="21" t="s">
        <v>51</v>
      </c>
      <c r="B34" s="3" t="str">
        <f t="shared" si="0"/>
        <v>Blacksburg &amp; Wytheville, VA</v>
      </c>
      <c r="C34" s="3"/>
      <c r="D34" s="24" t="s">
        <v>16</v>
      </c>
      <c r="E34" s="27" t="s">
        <v>17</v>
      </c>
      <c r="F34" s="3"/>
      <c r="G34" s="30">
        <v>42.293700938158103</v>
      </c>
      <c r="H34" s="162">
        <v>63.124641010913201</v>
      </c>
      <c r="I34" s="162">
        <v>66.475205820409698</v>
      </c>
      <c r="J34" s="162">
        <v>66.130576297147201</v>
      </c>
      <c r="K34" s="162">
        <v>61.784415087114603</v>
      </c>
      <c r="L34" s="167">
        <v>59.961707830748601</v>
      </c>
      <c r="M34" s="162"/>
      <c r="N34" s="168">
        <v>77.158721041546997</v>
      </c>
      <c r="O34" s="169">
        <v>83.381198544897501</v>
      </c>
      <c r="P34" s="170">
        <v>80.269959793222199</v>
      </c>
      <c r="Q34" s="162"/>
      <c r="R34" s="171">
        <v>65.764065534312493</v>
      </c>
      <c r="S34" s="75"/>
      <c r="T34" s="30">
        <v>0.61013200806026902</v>
      </c>
      <c r="U34" s="162">
        <v>6.74107067264399</v>
      </c>
      <c r="V34" s="162">
        <v>-1.77831383120357</v>
      </c>
      <c r="W34" s="162">
        <v>-2.7379452616143301</v>
      </c>
      <c r="X34" s="162">
        <v>-7.2597944664156202</v>
      </c>
      <c r="Y34" s="167">
        <v>-1.2056162935800201</v>
      </c>
      <c r="Z34" s="162"/>
      <c r="AA34" s="168">
        <v>-10.315284399567901</v>
      </c>
      <c r="AB34" s="169">
        <v>-4.8164090850397798</v>
      </c>
      <c r="AC34" s="170">
        <v>-7.5410323230144902</v>
      </c>
      <c r="AD34" s="162"/>
      <c r="AE34" s="171">
        <v>-3.5112957025514002</v>
      </c>
      <c r="AF34" s="30"/>
      <c r="AG34" s="30">
        <v>42.757993490331202</v>
      </c>
      <c r="AH34" s="162">
        <v>49.057055332184497</v>
      </c>
      <c r="AI34" s="162">
        <v>56.064522305188497</v>
      </c>
      <c r="AJ34" s="162">
        <v>58.773693279724199</v>
      </c>
      <c r="AK34" s="162">
        <v>57.629714723338999</v>
      </c>
      <c r="AL34" s="167">
        <v>52.856595826153502</v>
      </c>
      <c r="AM34" s="162"/>
      <c r="AN34" s="168">
        <v>69.768332376029093</v>
      </c>
      <c r="AO34" s="169">
        <v>72.869998085391501</v>
      </c>
      <c r="AP34" s="170">
        <v>71.319165230710297</v>
      </c>
      <c r="AQ34" s="162"/>
      <c r="AR34" s="171">
        <v>58.131615656026902</v>
      </c>
      <c r="AS34" s="75"/>
      <c r="AT34" s="30">
        <v>-5.5147999935478302E-2</v>
      </c>
      <c r="AU34" s="162">
        <v>1.0027293691479</v>
      </c>
      <c r="AV34" s="162">
        <v>0.51251496680869002</v>
      </c>
      <c r="AW34" s="162">
        <v>0.20529487951658401</v>
      </c>
      <c r="AX34" s="162">
        <v>-2.1210367919334598</v>
      </c>
      <c r="AY34" s="167">
        <v>-0.14324561745471001</v>
      </c>
      <c r="AZ34" s="162"/>
      <c r="BA34" s="168">
        <v>-0.19829442252089199</v>
      </c>
      <c r="BB34" s="169">
        <v>-9.3637645783859594E-2</v>
      </c>
      <c r="BC34" s="170">
        <v>-0.14485556507903999</v>
      </c>
      <c r="BD34" s="162"/>
      <c r="BE34" s="171">
        <v>-0.143809959111111</v>
      </c>
    </row>
    <row r="35" spans="1:57" x14ac:dyDescent="0.25">
      <c r="A35" s="21" t="s">
        <v>52</v>
      </c>
      <c r="B35" s="3" t="str">
        <f t="shared" si="0"/>
        <v>Lynchburg, VA</v>
      </c>
      <c r="C35" s="3"/>
      <c r="D35" s="24" t="s">
        <v>16</v>
      </c>
      <c r="E35" s="27" t="s">
        <v>17</v>
      </c>
      <c r="F35" s="3"/>
      <c r="G35" s="30">
        <v>43.613500992719999</v>
      </c>
      <c r="H35" s="162">
        <v>57.776307081402997</v>
      </c>
      <c r="I35" s="162">
        <v>63.269358041032397</v>
      </c>
      <c r="J35" s="162">
        <v>63.269358041032397</v>
      </c>
      <c r="K35" s="162">
        <v>60.456651224354701</v>
      </c>
      <c r="L35" s="167">
        <v>57.677035076108503</v>
      </c>
      <c r="M35" s="162"/>
      <c r="N35" s="168">
        <v>61.879549966909302</v>
      </c>
      <c r="O35" s="169">
        <v>69.920582395764299</v>
      </c>
      <c r="P35" s="170">
        <v>65.900066181336797</v>
      </c>
      <c r="Q35" s="162"/>
      <c r="R35" s="171">
        <v>60.026472534745203</v>
      </c>
      <c r="S35" s="75"/>
      <c r="T35" s="30">
        <v>-3.9940626428160999</v>
      </c>
      <c r="U35" s="162">
        <v>-6.25839933413328</v>
      </c>
      <c r="V35" s="162">
        <v>-2.5429888420588198</v>
      </c>
      <c r="W35" s="162">
        <v>-5.2501280408905098</v>
      </c>
      <c r="X35" s="162">
        <v>-17.940243280723401</v>
      </c>
      <c r="Y35" s="167">
        <v>-7.6963187225905898</v>
      </c>
      <c r="Z35" s="162"/>
      <c r="AA35" s="168">
        <v>-22.920203871782501</v>
      </c>
      <c r="AB35" s="169">
        <v>-16.654014855630699</v>
      </c>
      <c r="AC35" s="170">
        <v>-19.718175074232601</v>
      </c>
      <c r="AD35" s="162"/>
      <c r="AE35" s="171">
        <v>-11.8373992424618</v>
      </c>
      <c r="AF35" s="30"/>
      <c r="AG35" s="30">
        <v>42.251196567090197</v>
      </c>
      <c r="AH35" s="162">
        <v>50.1650437365901</v>
      </c>
      <c r="AI35" s="162">
        <v>59.679815151014999</v>
      </c>
      <c r="AJ35" s="162">
        <v>60.348242284205298</v>
      </c>
      <c r="AK35" s="162">
        <v>58.582274302690202</v>
      </c>
      <c r="AL35" s="167">
        <v>54.205314408318202</v>
      </c>
      <c r="AM35" s="162"/>
      <c r="AN35" s="168">
        <v>66.0910518053375</v>
      </c>
      <c r="AO35" s="169">
        <v>70.280095844005601</v>
      </c>
      <c r="AP35" s="170">
        <v>68.185573824671494</v>
      </c>
      <c r="AQ35" s="162"/>
      <c r="AR35" s="171">
        <v>58.196141327421103</v>
      </c>
      <c r="AS35" s="75"/>
      <c r="AT35" s="30">
        <v>-3.7167763806685699</v>
      </c>
      <c r="AU35" s="162">
        <v>-2.3394492223365999</v>
      </c>
      <c r="AV35" s="162">
        <v>1.7595072598524899</v>
      </c>
      <c r="AW35" s="162">
        <v>0.37897079261863598</v>
      </c>
      <c r="AX35" s="162">
        <v>-3.5115482073337598</v>
      </c>
      <c r="AY35" s="167">
        <v>-1.34857496194146</v>
      </c>
      <c r="AZ35" s="162"/>
      <c r="BA35" s="168">
        <v>-7.5357149110848098</v>
      </c>
      <c r="BB35" s="169">
        <v>-7.4179682655109698</v>
      </c>
      <c r="BC35" s="170">
        <v>-7.475070546684</v>
      </c>
      <c r="BD35" s="162"/>
      <c r="BE35" s="171">
        <v>-3.4935767267981999</v>
      </c>
    </row>
    <row r="36" spans="1:57" x14ac:dyDescent="0.25">
      <c r="A36" s="21" t="s">
        <v>77</v>
      </c>
      <c r="B36" s="3" t="str">
        <f t="shared" si="0"/>
        <v>Central Virginia</v>
      </c>
      <c r="C36" s="3"/>
      <c r="D36" s="24" t="s">
        <v>16</v>
      </c>
      <c r="E36" s="27" t="s">
        <v>17</v>
      </c>
      <c r="F36" s="3"/>
      <c r="G36" s="30">
        <v>48.383800538165403</v>
      </c>
      <c r="H36" s="162">
        <v>63.4626519976838</v>
      </c>
      <c r="I36" s="162">
        <v>69.419939371231905</v>
      </c>
      <c r="J36" s="162">
        <v>68.636533941891699</v>
      </c>
      <c r="K36" s="162">
        <v>63.002827071766703</v>
      </c>
      <c r="L36" s="167">
        <v>62.581150584147899</v>
      </c>
      <c r="M36" s="162"/>
      <c r="N36" s="168">
        <v>66.640553152355295</v>
      </c>
      <c r="O36" s="169">
        <v>71.538540141012902</v>
      </c>
      <c r="P36" s="170">
        <v>69.089546646684099</v>
      </c>
      <c r="Q36" s="162"/>
      <c r="R36" s="171">
        <v>64.440692316301096</v>
      </c>
      <c r="S36" s="75"/>
      <c r="T36" s="30">
        <v>-4.0700596415423798</v>
      </c>
      <c r="U36" s="162">
        <v>-2.82056164670621</v>
      </c>
      <c r="V36" s="162">
        <v>-0.85874034907255703</v>
      </c>
      <c r="W36" s="162">
        <v>-3.2906639470594499</v>
      </c>
      <c r="X36" s="162">
        <v>-6.6056847530774299</v>
      </c>
      <c r="Y36" s="167">
        <v>-3.4817589889447298</v>
      </c>
      <c r="Z36" s="162"/>
      <c r="AA36" s="168">
        <v>-8.3410411754226104</v>
      </c>
      <c r="AB36" s="169">
        <v>-8.9428554639923608</v>
      </c>
      <c r="AC36" s="170">
        <v>-8.65360421292241</v>
      </c>
      <c r="AD36" s="162"/>
      <c r="AE36" s="171">
        <v>-5.1271910800296299</v>
      </c>
      <c r="AF36" s="30"/>
      <c r="AG36" s="30">
        <v>49.479849488362497</v>
      </c>
      <c r="AH36" s="162">
        <v>55.599066964057599</v>
      </c>
      <c r="AI36" s="162">
        <v>63.126351454888997</v>
      </c>
      <c r="AJ36" s="162">
        <v>63.5281698534043</v>
      </c>
      <c r="AK36" s="162">
        <v>60.6405257691587</v>
      </c>
      <c r="AL36" s="167">
        <v>58.474792705974401</v>
      </c>
      <c r="AM36" s="162"/>
      <c r="AN36" s="168">
        <v>67.166733361146299</v>
      </c>
      <c r="AO36" s="169">
        <v>72.0828260295782</v>
      </c>
      <c r="AP36" s="170">
        <v>69.624779695362307</v>
      </c>
      <c r="AQ36" s="162"/>
      <c r="AR36" s="171">
        <v>61.660212689362602</v>
      </c>
      <c r="AS36" s="75"/>
      <c r="AT36" s="30">
        <v>-2.3408643509787801</v>
      </c>
      <c r="AU36" s="162">
        <v>-0.68976389223853696</v>
      </c>
      <c r="AV36" s="162">
        <v>-0.106215630605949</v>
      </c>
      <c r="AW36" s="162">
        <v>-0.35946316582362398</v>
      </c>
      <c r="AX36" s="162">
        <v>-0.83235801589917602</v>
      </c>
      <c r="AY36" s="167">
        <v>-0.80660287529809904</v>
      </c>
      <c r="AZ36" s="162"/>
      <c r="BA36" s="168">
        <v>-1.0533947605884599</v>
      </c>
      <c r="BB36" s="169">
        <v>-1.95667986624412</v>
      </c>
      <c r="BC36" s="170">
        <v>-1.5230502500894401</v>
      </c>
      <c r="BD36" s="162"/>
      <c r="BE36" s="171">
        <v>-1.03937665680145</v>
      </c>
    </row>
    <row r="37" spans="1:57" x14ac:dyDescent="0.25">
      <c r="A37" s="21" t="s">
        <v>78</v>
      </c>
      <c r="B37" s="3" t="str">
        <f t="shared" si="0"/>
        <v>Chesapeake Bay</v>
      </c>
      <c r="C37" s="3"/>
      <c r="D37" s="24" t="s">
        <v>16</v>
      </c>
      <c r="E37" s="27" t="s">
        <v>17</v>
      </c>
      <c r="F37" s="3"/>
      <c r="G37" s="30">
        <v>51.160631383472598</v>
      </c>
      <c r="H37" s="162">
        <v>64.623955431754794</v>
      </c>
      <c r="I37" s="162">
        <v>68.802228412256198</v>
      </c>
      <c r="J37" s="162">
        <v>66.109563602599806</v>
      </c>
      <c r="K37" s="162">
        <v>62.116991643454</v>
      </c>
      <c r="L37" s="167">
        <v>62.562674094707504</v>
      </c>
      <c r="M37" s="162"/>
      <c r="N37" s="168">
        <v>76.323119777158695</v>
      </c>
      <c r="O37" s="169">
        <v>82.265552460538501</v>
      </c>
      <c r="P37" s="170">
        <v>79.294336118848605</v>
      </c>
      <c r="Q37" s="162"/>
      <c r="R37" s="171">
        <v>67.343148958747804</v>
      </c>
      <c r="S37" s="75"/>
      <c r="T37" s="30">
        <v>5.1526717557251898</v>
      </c>
      <c r="U37" s="162">
        <v>-2.1097046413502101</v>
      </c>
      <c r="V37" s="162">
        <v>-3.8910505836575799</v>
      </c>
      <c r="W37" s="162">
        <v>-5.6953642384105896</v>
      </c>
      <c r="X37" s="162">
        <v>-6.1711079943899003</v>
      </c>
      <c r="Y37" s="167">
        <v>-3.0224525043177799</v>
      </c>
      <c r="Z37" s="162"/>
      <c r="AA37" s="168">
        <v>10.1876675603217</v>
      </c>
      <c r="AB37" s="169">
        <v>8.9790897908979002</v>
      </c>
      <c r="AC37" s="170">
        <v>9.5574085952533601</v>
      </c>
      <c r="AD37" s="162"/>
      <c r="AE37" s="171">
        <v>0.87423008146234804</v>
      </c>
      <c r="AF37" s="30"/>
      <c r="AG37" s="30">
        <v>55.106778087279402</v>
      </c>
      <c r="AH37" s="162">
        <v>59.029712163416796</v>
      </c>
      <c r="AI37" s="162">
        <v>66.713091922005503</v>
      </c>
      <c r="AJ37" s="162">
        <v>67.432683379758501</v>
      </c>
      <c r="AK37" s="162">
        <v>63.881151346332402</v>
      </c>
      <c r="AL37" s="167">
        <v>62.432683379758501</v>
      </c>
      <c r="AM37" s="162"/>
      <c r="AN37" s="168">
        <v>72.609099350046407</v>
      </c>
      <c r="AO37" s="169">
        <v>79.294336118848605</v>
      </c>
      <c r="AP37" s="170">
        <v>75.951717734447499</v>
      </c>
      <c r="AQ37" s="162"/>
      <c r="AR37" s="171">
        <v>66.295264623955404</v>
      </c>
      <c r="AS37" s="75"/>
      <c r="AT37" s="30">
        <v>2.77056277056277</v>
      </c>
      <c r="AU37" s="162">
        <v>-2.93893129770992</v>
      </c>
      <c r="AV37" s="162">
        <v>-3.2974427994616402</v>
      </c>
      <c r="AW37" s="162">
        <v>-3.0373831775700899</v>
      </c>
      <c r="AX37" s="162">
        <v>-7.2621641249092206E-2</v>
      </c>
      <c r="AY37" s="167">
        <v>-1.49428655142103</v>
      </c>
      <c r="AZ37" s="162"/>
      <c r="BA37" s="168">
        <v>4.1972018654230503</v>
      </c>
      <c r="BB37" s="169">
        <v>1.1548711874444699</v>
      </c>
      <c r="BC37" s="170">
        <v>2.5866123216805099</v>
      </c>
      <c r="BD37" s="162"/>
      <c r="BE37" s="171">
        <v>-0.19469821776246801</v>
      </c>
    </row>
    <row r="38" spans="1:57" x14ac:dyDescent="0.25">
      <c r="A38" s="21" t="s">
        <v>79</v>
      </c>
      <c r="B38" s="3" t="str">
        <f t="shared" si="0"/>
        <v>Coastal Virginia - Eastern Shore</v>
      </c>
      <c r="C38" s="3"/>
      <c r="D38" s="24" t="s">
        <v>16</v>
      </c>
      <c r="E38" s="27" t="s">
        <v>17</v>
      </c>
      <c r="F38" s="3"/>
      <c r="G38" s="30">
        <v>48.579348579348498</v>
      </c>
      <c r="H38" s="162">
        <v>60.984060984060903</v>
      </c>
      <c r="I38" s="162">
        <v>61.607761607761603</v>
      </c>
      <c r="J38" s="162">
        <v>63.409563409563397</v>
      </c>
      <c r="K38" s="162">
        <v>65.003465003464996</v>
      </c>
      <c r="L38" s="167">
        <v>59.916839916839898</v>
      </c>
      <c r="M38" s="162"/>
      <c r="N38" s="168">
        <v>73.111573111573094</v>
      </c>
      <c r="O38" s="169">
        <v>76.784476784476695</v>
      </c>
      <c r="P38" s="170">
        <v>74.948024948024894</v>
      </c>
      <c r="Q38" s="162"/>
      <c r="R38" s="171">
        <v>64.211464211464204</v>
      </c>
      <c r="S38" s="75"/>
      <c r="T38" s="30">
        <v>-5.2702702702702702</v>
      </c>
      <c r="U38" s="162">
        <v>4.3890865954922802</v>
      </c>
      <c r="V38" s="162">
        <v>-5.4255319148936101</v>
      </c>
      <c r="W38" s="162">
        <v>-0.97402597402597402</v>
      </c>
      <c r="X38" s="162">
        <v>-2.5960539979231498</v>
      </c>
      <c r="Y38" s="167">
        <v>-1.97278911564625</v>
      </c>
      <c r="Z38" s="162"/>
      <c r="AA38" s="168">
        <v>-11.0455311973018</v>
      </c>
      <c r="AB38" s="169">
        <v>-9.4771241830065307</v>
      </c>
      <c r="AC38" s="170">
        <v>-10.2489626556016</v>
      </c>
      <c r="AD38" s="162"/>
      <c r="AE38" s="171">
        <v>-4.8973607038123097</v>
      </c>
      <c r="AF38" s="30"/>
      <c r="AG38" s="30">
        <v>52.148302148302101</v>
      </c>
      <c r="AH38" s="162">
        <v>53.482328482328398</v>
      </c>
      <c r="AI38" s="162">
        <v>58.385308385308299</v>
      </c>
      <c r="AJ38" s="162">
        <v>60.533610533610499</v>
      </c>
      <c r="AK38" s="162">
        <v>60.481635481635401</v>
      </c>
      <c r="AL38" s="167">
        <v>57.006237006237001</v>
      </c>
      <c r="AM38" s="162"/>
      <c r="AN38" s="168">
        <v>71.292446292446201</v>
      </c>
      <c r="AO38" s="169">
        <v>75.866250866250795</v>
      </c>
      <c r="AP38" s="170">
        <v>73.579348579348505</v>
      </c>
      <c r="AQ38" s="162"/>
      <c r="AR38" s="171">
        <v>61.741411741411703</v>
      </c>
      <c r="AS38" s="75"/>
      <c r="AT38" s="30">
        <v>-5.2267002518891603</v>
      </c>
      <c r="AU38" s="162">
        <v>-0.48355899419729198</v>
      </c>
      <c r="AV38" s="162">
        <v>-2.1202439732791101</v>
      </c>
      <c r="AW38" s="162">
        <v>0.34462952326249202</v>
      </c>
      <c r="AX38" s="162">
        <v>-2.2949902043100998</v>
      </c>
      <c r="AY38" s="167">
        <v>-1.931330472103</v>
      </c>
      <c r="AZ38" s="162"/>
      <c r="BA38" s="168">
        <v>-6.4134637252672198</v>
      </c>
      <c r="BB38" s="169">
        <v>-5.78743545611015</v>
      </c>
      <c r="BC38" s="170">
        <v>-6.0917634051962404</v>
      </c>
      <c r="BD38" s="162"/>
      <c r="BE38" s="171">
        <v>-3.3887146121374001</v>
      </c>
    </row>
    <row r="39" spans="1:57" x14ac:dyDescent="0.25">
      <c r="A39" s="21" t="s">
        <v>80</v>
      </c>
      <c r="B39" s="3" t="str">
        <f t="shared" si="0"/>
        <v>Coastal Virginia - Hampton Roads</v>
      </c>
      <c r="C39" s="3"/>
      <c r="D39" s="24" t="s">
        <v>16</v>
      </c>
      <c r="E39" s="27" t="s">
        <v>17</v>
      </c>
      <c r="F39" s="3"/>
      <c r="G39" s="30">
        <v>53.008993621734099</v>
      </c>
      <c r="H39" s="162">
        <v>64.049531637799802</v>
      </c>
      <c r="I39" s="162">
        <v>67.190627418537005</v>
      </c>
      <c r="J39" s="162">
        <v>69.333617997918296</v>
      </c>
      <c r="K39" s="162">
        <v>64.001494489071504</v>
      </c>
      <c r="L39" s="167">
        <v>63.516853033012097</v>
      </c>
      <c r="M39" s="162"/>
      <c r="N39" s="168">
        <v>75.757252275092696</v>
      </c>
      <c r="O39" s="169">
        <v>79.530837180753096</v>
      </c>
      <c r="P39" s="170">
        <v>77.644044727922903</v>
      </c>
      <c r="Q39" s="162"/>
      <c r="R39" s="171">
        <v>67.553193517272405</v>
      </c>
      <c r="S39" s="75"/>
      <c r="T39" s="30">
        <v>-0.619729778398452</v>
      </c>
      <c r="U39" s="162">
        <v>-1.3357832966819201</v>
      </c>
      <c r="V39" s="162">
        <v>-2.20868169768984</v>
      </c>
      <c r="W39" s="162">
        <v>1.16153833930866</v>
      </c>
      <c r="X39" s="162">
        <v>-3.9350041696630802</v>
      </c>
      <c r="Y39" s="167">
        <v>-1.40963418658909</v>
      </c>
      <c r="Z39" s="162"/>
      <c r="AA39" s="168">
        <v>-4.1243210198294804</v>
      </c>
      <c r="AB39" s="169">
        <v>-5.5207611902015801</v>
      </c>
      <c r="AC39" s="170">
        <v>-4.8446264248358197</v>
      </c>
      <c r="AD39" s="162"/>
      <c r="AE39" s="171">
        <v>-2.5646901693937898</v>
      </c>
      <c r="AF39" s="30"/>
      <c r="AG39" s="30">
        <v>58.197005684395897</v>
      </c>
      <c r="AH39" s="162">
        <v>56.315550692535503</v>
      </c>
      <c r="AI39" s="162">
        <v>60.5728429985855</v>
      </c>
      <c r="AJ39" s="162">
        <v>61.6309946358517</v>
      </c>
      <c r="AK39" s="162">
        <v>60.517466841023698</v>
      </c>
      <c r="AL39" s="167">
        <v>59.446772170478503</v>
      </c>
      <c r="AM39" s="162"/>
      <c r="AN39" s="168">
        <v>73.102532625230097</v>
      </c>
      <c r="AO39" s="169">
        <v>80.0599129993861</v>
      </c>
      <c r="AP39" s="170">
        <v>76.581222812308098</v>
      </c>
      <c r="AQ39" s="162"/>
      <c r="AR39" s="171">
        <v>64.342329496715493</v>
      </c>
      <c r="AS39" s="75"/>
      <c r="AT39" s="30">
        <v>-0.92805908909982504</v>
      </c>
      <c r="AU39" s="162">
        <v>-1.16102676867245</v>
      </c>
      <c r="AV39" s="162">
        <v>-1.6660580813127399</v>
      </c>
      <c r="AW39" s="162">
        <v>-1.3972441289714499</v>
      </c>
      <c r="AX39" s="162">
        <v>-3.83613626215041</v>
      </c>
      <c r="AY39" s="167">
        <v>-1.82340550895672</v>
      </c>
      <c r="AZ39" s="162"/>
      <c r="BA39" s="168">
        <v>-4.7694797332687999</v>
      </c>
      <c r="BB39" s="169">
        <v>-4.1331044014565501</v>
      </c>
      <c r="BC39" s="170">
        <v>-4.4378960152843696</v>
      </c>
      <c r="BD39" s="162"/>
      <c r="BE39" s="171">
        <v>-2.7283978571817</v>
      </c>
    </row>
    <row r="40" spans="1:57" x14ac:dyDescent="0.25">
      <c r="A40" s="20" t="s">
        <v>81</v>
      </c>
      <c r="B40" s="3" t="str">
        <f t="shared" si="0"/>
        <v>Northern Virginia</v>
      </c>
      <c r="C40" s="3"/>
      <c r="D40" s="24" t="s">
        <v>16</v>
      </c>
      <c r="E40" s="27" t="s">
        <v>17</v>
      </c>
      <c r="F40" s="3"/>
      <c r="G40" s="30">
        <v>63.115898663474901</v>
      </c>
      <c r="H40" s="162">
        <v>80.357071613804095</v>
      </c>
      <c r="I40" s="162">
        <v>87.656094155196399</v>
      </c>
      <c r="J40" s="162">
        <v>83.570716138041007</v>
      </c>
      <c r="K40" s="162">
        <v>68.617594254937103</v>
      </c>
      <c r="L40" s="167">
        <v>76.6634749650907</v>
      </c>
      <c r="M40" s="162"/>
      <c r="N40" s="168">
        <v>65.619389587073599</v>
      </c>
      <c r="O40" s="169">
        <v>67.430680231398298</v>
      </c>
      <c r="P40" s="170">
        <v>66.525034909235899</v>
      </c>
      <c r="Q40" s="162"/>
      <c r="R40" s="171">
        <v>73.766777806275101</v>
      </c>
      <c r="S40" s="75"/>
      <c r="T40" s="30">
        <v>14.4339972812468</v>
      </c>
      <c r="U40" s="162">
        <v>8.4956417926743608</v>
      </c>
      <c r="V40" s="162">
        <v>8.2141337442661104</v>
      </c>
      <c r="W40" s="162">
        <v>6.5502207573725597</v>
      </c>
      <c r="X40" s="162">
        <v>-2.4631740606952</v>
      </c>
      <c r="Y40" s="167">
        <v>6.7719452692013196</v>
      </c>
      <c r="Z40" s="162"/>
      <c r="AA40" s="168">
        <v>-9.8729601798406907</v>
      </c>
      <c r="AB40" s="169">
        <v>-11.434976831593</v>
      </c>
      <c r="AC40" s="170">
        <v>-10.671425861254001</v>
      </c>
      <c r="AD40" s="162"/>
      <c r="AE40" s="171">
        <v>1.6570833090945001</v>
      </c>
      <c r="AF40" s="30"/>
      <c r="AG40" s="30">
        <v>54.530221424296798</v>
      </c>
      <c r="AH40" s="162">
        <v>61.882106523040001</v>
      </c>
      <c r="AI40" s="162">
        <v>70.056353480949497</v>
      </c>
      <c r="AJ40" s="162">
        <v>69.185617394773502</v>
      </c>
      <c r="AK40" s="162">
        <v>62.198284460402903</v>
      </c>
      <c r="AL40" s="167">
        <v>63.570516656692497</v>
      </c>
      <c r="AM40" s="162"/>
      <c r="AN40" s="168">
        <v>65.452323957709893</v>
      </c>
      <c r="AO40" s="169">
        <v>71.2243167763814</v>
      </c>
      <c r="AP40" s="170">
        <v>68.338320367045597</v>
      </c>
      <c r="AQ40" s="162"/>
      <c r="AR40" s="171">
        <v>64.932746288222006</v>
      </c>
      <c r="AS40" s="75"/>
      <c r="AT40" s="30">
        <v>2.89676662780438</v>
      </c>
      <c r="AU40" s="162">
        <v>3.6062586978858402</v>
      </c>
      <c r="AV40" s="162">
        <v>4.0771324223943699</v>
      </c>
      <c r="AW40" s="162">
        <v>2.9881672423480001</v>
      </c>
      <c r="AX40" s="162">
        <v>0.354049622319206</v>
      </c>
      <c r="AY40" s="167">
        <v>2.8009918255132802</v>
      </c>
      <c r="AZ40" s="162"/>
      <c r="BA40" s="168">
        <v>-1.24326181760404</v>
      </c>
      <c r="BB40" s="169">
        <v>0.686534967643191</v>
      </c>
      <c r="BC40" s="170">
        <v>-0.24693822641820501</v>
      </c>
      <c r="BD40" s="162"/>
      <c r="BE40" s="171">
        <v>1.86656350133431</v>
      </c>
    </row>
    <row r="41" spans="1:57" x14ac:dyDescent="0.25">
      <c r="A41" s="22" t="s">
        <v>82</v>
      </c>
      <c r="B41" s="3" t="str">
        <f t="shared" si="0"/>
        <v>Shenandoah Valley</v>
      </c>
      <c r="C41" s="3"/>
      <c r="D41" s="25" t="s">
        <v>16</v>
      </c>
      <c r="E41" s="28" t="s">
        <v>17</v>
      </c>
      <c r="F41" s="3"/>
      <c r="G41" s="31">
        <v>43.569553805774198</v>
      </c>
      <c r="H41" s="172">
        <v>54.276405104534298</v>
      </c>
      <c r="I41" s="172">
        <v>56.774368721151198</v>
      </c>
      <c r="J41" s="172">
        <v>55.842157661326802</v>
      </c>
      <c r="K41" s="172">
        <v>60.9647931939542</v>
      </c>
      <c r="L41" s="173">
        <v>54.285455697348098</v>
      </c>
      <c r="M41" s="162"/>
      <c r="N41" s="174">
        <v>67.761788397139995</v>
      </c>
      <c r="O41" s="175">
        <v>71.7168974567834</v>
      </c>
      <c r="P41" s="176">
        <v>69.739342926961697</v>
      </c>
      <c r="Q41" s="162"/>
      <c r="R41" s="177">
        <v>58.700852048666299</v>
      </c>
      <c r="S41" s="75"/>
      <c r="T41" s="31">
        <v>0.59467785185743904</v>
      </c>
      <c r="U41" s="172">
        <v>1.56329171206283</v>
      </c>
      <c r="V41" s="172">
        <v>-0.70083199062884505</v>
      </c>
      <c r="W41" s="172">
        <v>-8.6031883685960402</v>
      </c>
      <c r="X41" s="172">
        <v>-6.61554819820803</v>
      </c>
      <c r="Y41" s="173">
        <v>-3.1689865312280001</v>
      </c>
      <c r="Z41" s="162"/>
      <c r="AA41" s="174">
        <v>-12.571285004178799</v>
      </c>
      <c r="AB41" s="175">
        <v>-9.4184048640512898</v>
      </c>
      <c r="AC41" s="176">
        <v>-10.9780559517328</v>
      </c>
      <c r="AD41" s="162"/>
      <c r="AE41" s="177">
        <v>-5.9688656805105298</v>
      </c>
      <c r="AF41" s="31"/>
      <c r="AG41" s="31">
        <v>46.972302679217897</v>
      </c>
      <c r="AH41" s="172">
        <v>47.336622013034003</v>
      </c>
      <c r="AI41" s="172">
        <v>52.803547992940203</v>
      </c>
      <c r="AJ41" s="172">
        <v>54.713309499026998</v>
      </c>
      <c r="AK41" s="172">
        <v>56.064171607005399</v>
      </c>
      <c r="AL41" s="173">
        <v>51.578070834427002</v>
      </c>
      <c r="AM41" s="162"/>
      <c r="AN41" s="174">
        <v>65.922975969588606</v>
      </c>
      <c r="AO41" s="175">
        <v>71.419197176087195</v>
      </c>
      <c r="AP41" s="176">
        <v>68.671086572837893</v>
      </c>
      <c r="AQ41" s="162"/>
      <c r="AR41" s="177">
        <v>56.461852764147203</v>
      </c>
      <c r="AS41" s="75"/>
      <c r="AT41" s="31">
        <v>-3.0607436726716899</v>
      </c>
      <c r="AU41" s="172">
        <v>-3.6450859212358999</v>
      </c>
      <c r="AV41" s="172">
        <v>-3.7235642646502098</v>
      </c>
      <c r="AW41" s="172">
        <v>-4.9578593943262703</v>
      </c>
      <c r="AX41" s="172">
        <v>-4.9748181759037298</v>
      </c>
      <c r="AY41" s="173">
        <v>-4.1282761343751799</v>
      </c>
      <c r="AZ41" s="162"/>
      <c r="BA41" s="174">
        <v>-6.1490116433078601</v>
      </c>
      <c r="BB41" s="175">
        <v>-6.8468999039699501</v>
      </c>
      <c r="BC41" s="176">
        <v>-6.5132199370021704</v>
      </c>
      <c r="BD41" s="162"/>
      <c r="BE41" s="177">
        <v>-4.97060535500467</v>
      </c>
    </row>
    <row r="42" spans="1:57" ht="13" x14ac:dyDescent="0.3">
      <c r="A42" s="19" t="s">
        <v>83</v>
      </c>
      <c r="B42" s="3" t="str">
        <f t="shared" si="0"/>
        <v>Southern Virginia</v>
      </c>
      <c r="C42" s="9"/>
      <c r="D42" s="23" t="s">
        <v>16</v>
      </c>
      <c r="E42" s="26" t="s">
        <v>17</v>
      </c>
      <c r="F42" s="3"/>
      <c r="G42" s="29">
        <v>55.037593984962399</v>
      </c>
      <c r="H42" s="160">
        <v>60.451127819548802</v>
      </c>
      <c r="I42" s="160">
        <v>65.313283208019996</v>
      </c>
      <c r="J42" s="160">
        <v>63.483709273182903</v>
      </c>
      <c r="K42" s="160">
        <v>61.704260651628999</v>
      </c>
      <c r="L42" s="161">
        <v>61.197994987468597</v>
      </c>
      <c r="M42" s="162"/>
      <c r="N42" s="163">
        <v>62.807017543859601</v>
      </c>
      <c r="O42" s="164">
        <v>68.596491228070093</v>
      </c>
      <c r="P42" s="165">
        <v>65.701754385964904</v>
      </c>
      <c r="Q42" s="162"/>
      <c r="R42" s="166">
        <v>62.484783387039002</v>
      </c>
      <c r="S42" s="75"/>
      <c r="T42" s="29">
        <v>-6.5929391748192199</v>
      </c>
      <c r="U42" s="160">
        <v>2.5510204081632599</v>
      </c>
      <c r="V42" s="160">
        <v>5.3780832996360601</v>
      </c>
      <c r="W42" s="160">
        <v>-1.2090483619344701</v>
      </c>
      <c r="X42" s="160">
        <v>-1.0847730012053001</v>
      </c>
      <c r="Y42" s="161">
        <v>-0.163545670128383</v>
      </c>
      <c r="Z42" s="162"/>
      <c r="AA42" s="163">
        <v>-9.0381125226860206</v>
      </c>
      <c r="AB42" s="164">
        <v>-3.6267605633802802</v>
      </c>
      <c r="AC42" s="165">
        <v>-6.2913315460232297</v>
      </c>
      <c r="AD42" s="162"/>
      <c r="AE42" s="166">
        <v>-2.0870736086175898</v>
      </c>
      <c r="AF42" s="29"/>
      <c r="AG42" s="29">
        <v>48.233082706766901</v>
      </c>
      <c r="AH42" s="160">
        <v>53.959899749373399</v>
      </c>
      <c r="AI42" s="160">
        <v>61.873433583959802</v>
      </c>
      <c r="AJ42" s="160">
        <v>63.383458646616504</v>
      </c>
      <c r="AK42" s="160">
        <v>63.314536340852101</v>
      </c>
      <c r="AL42" s="161">
        <v>58.152882205513698</v>
      </c>
      <c r="AM42" s="162"/>
      <c r="AN42" s="163">
        <v>66.723057644110199</v>
      </c>
      <c r="AO42" s="164">
        <v>70.369674185463595</v>
      </c>
      <c r="AP42" s="165">
        <v>68.546365914786904</v>
      </c>
      <c r="AQ42" s="162"/>
      <c r="AR42" s="166">
        <v>61.122448979591802</v>
      </c>
      <c r="AS42" s="75"/>
      <c r="AT42" s="29">
        <v>-2.7170478958675499</v>
      </c>
      <c r="AU42" s="160">
        <v>0.43148688046647199</v>
      </c>
      <c r="AV42" s="160">
        <v>0.25380710659898398</v>
      </c>
      <c r="AW42" s="160">
        <v>-1.67185069984447</v>
      </c>
      <c r="AX42" s="160">
        <v>-2.54605072813193</v>
      </c>
      <c r="AY42" s="161">
        <v>-1.2533248217895501</v>
      </c>
      <c r="AZ42" s="162"/>
      <c r="BA42" s="163">
        <v>-4.8261685584055698</v>
      </c>
      <c r="BB42" s="164">
        <v>-2.8628265006054301</v>
      </c>
      <c r="BC42" s="165">
        <v>-3.8284031471144102</v>
      </c>
      <c r="BD42" s="162"/>
      <c r="BE42" s="166">
        <v>-2.0933100106099198</v>
      </c>
    </row>
    <row r="43" spans="1:57" x14ac:dyDescent="0.25">
      <c r="A43" s="20" t="s">
        <v>84</v>
      </c>
      <c r="B43" s="3" t="str">
        <f t="shared" si="0"/>
        <v>Southwest Virginia - Blue Ridge Highlands</v>
      </c>
      <c r="C43" s="10"/>
      <c r="D43" s="24" t="s">
        <v>16</v>
      </c>
      <c r="E43" s="27" t="s">
        <v>17</v>
      </c>
      <c r="F43" s="3"/>
      <c r="G43" s="30">
        <v>43.847531337938001</v>
      </c>
      <c r="H43" s="162">
        <v>58.019953952417403</v>
      </c>
      <c r="I43" s="162">
        <v>61.985162445638203</v>
      </c>
      <c r="J43" s="162">
        <v>65.157329240214807</v>
      </c>
      <c r="K43" s="162">
        <v>65.758506011767693</v>
      </c>
      <c r="L43" s="167">
        <v>58.953696597595197</v>
      </c>
      <c r="M43" s="162"/>
      <c r="N43" s="168">
        <v>79.240214888718299</v>
      </c>
      <c r="O43" s="169">
        <v>84.151957022256298</v>
      </c>
      <c r="P43" s="170">
        <v>81.696085955487305</v>
      </c>
      <c r="Q43" s="162"/>
      <c r="R43" s="171">
        <v>65.451522128421502</v>
      </c>
      <c r="S43" s="75"/>
      <c r="T43" s="30">
        <v>5.44253103125341E-2</v>
      </c>
      <c r="U43" s="162">
        <v>3.2347744287884499</v>
      </c>
      <c r="V43" s="162">
        <v>-3.0596778104687199</v>
      </c>
      <c r="W43" s="162">
        <v>-2.2514807015307499</v>
      </c>
      <c r="X43" s="162">
        <v>-6.9821676788408</v>
      </c>
      <c r="Y43" s="167">
        <v>-2.1742189564886898</v>
      </c>
      <c r="Z43" s="162"/>
      <c r="AA43" s="168">
        <v>-8.7246292263383101</v>
      </c>
      <c r="AB43" s="169">
        <v>-4.9193756186928601</v>
      </c>
      <c r="AC43" s="170">
        <v>-6.8036464264547298</v>
      </c>
      <c r="AD43" s="162"/>
      <c r="AE43" s="171">
        <v>-3.8770397926871798</v>
      </c>
      <c r="AF43" s="30"/>
      <c r="AG43" s="30">
        <v>43.857124584292599</v>
      </c>
      <c r="AH43" s="162">
        <v>46.712714249168499</v>
      </c>
      <c r="AI43" s="162">
        <v>53.8341007930416</v>
      </c>
      <c r="AJ43" s="162">
        <v>57.613839856740803</v>
      </c>
      <c r="AK43" s="162">
        <v>58.854566385264697</v>
      </c>
      <c r="AL43" s="167">
        <v>52.174469173701702</v>
      </c>
      <c r="AM43" s="162"/>
      <c r="AN43" s="168">
        <v>69.8260424661038</v>
      </c>
      <c r="AO43" s="169">
        <v>72.934254284983297</v>
      </c>
      <c r="AP43" s="170">
        <v>71.380148375543598</v>
      </c>
      <c r="AQ43" s="162"/>
      <c r="AR43" s="171">
        <v>57.6618060885136</v>
      </c>
      <c r="AS43" s="75"/>
      <c r="AT43" s="30">
        <v>-3.7974732352389999</v>
      </c>
      <c r="AU43" s="162">
        <v>-2.0795980614657901</v>
      </c>
      <c r="AV43" s="162">
        <v>-1.2121702628537101</v>
      </c>
      <c r="AW43" s="162">
        <v>-0.209490912735596</v>
      </c>
      <c r="AX43" s="162">
        <v>-2.6685099458662598</v>
      </c>
      <c r="AY43" s="167">
        <v>-1.9195650085561899</v>
      </c>
      <c r="AZ43" s="162"/>
      <c r="BA43" s="168">
        <v>-4.0122132074233301</v>
      </c>
      <c r="BB43" s="169">
        <v>-2.9271306343598602</v>
      </c>
      <c r="BC43" s="170">
        <v>-3.4609078194916201</v>
      </c>
      <c r="BD43" s="162"/>
      <c r="BE43" s="171">
        <v>-2.4604971305074002</v>
      </c>
    </row>
    <row r="44" spans="1:57" x14ac:dyDescent="0.25">
      <c r="A44" s="21" t="s">
        <v>85</v>
      </c>
      <c r="B44" s="3" t="str">
        <f t="shared" si="0"/>
        <v>Southwest Virginia - Heart of Appalachia</v>
      </c>
      <c r="C44" s="3"/>
      <c r="D44" s="24" t="s">
        <v>16</v>
      </c>
      <c r="E44" s="27" t="s">
        <v>17</v>
      </c>
      <c r="F44" s="3"/>
      <c r="G44" s="30">
        <v>42.9681978798586</v>
      </c>
      <c r="H44" s="162">
        <v>59.575971731448703</v>
      </c>
      <c r="I44" s="162">
        <v>59.222614840989301</v>
      </c>
      <c r="J44" s="162">
        <v>60.282685512367401</v>
      </c>
      <c r="K44" s="162">
        <v>61.3427561837455</v>
      </c>
      <c r="L44" s="167">
        <v>56.678445229681898</v>
      </c>
      <c r="M44" s="162"/>
      <c r="N44" s="168">
        <v>76.537102473498194</v>
      </c>
      <c r="O44" s="169">
        <v>77.243816254416899</v>
      </c>
      <c r="P44" s="170">
        <v>76.890459363957504</v>
      </c>
      <c r="Q44" s="162"/>
      <c r="R44" s="171">
        <v>62.453306410903501</v>
      </c>
      <c r="S44" s="75"/>
      <c r="T44" s="30">
        <v>-23.8095238095238</v>
      </c>
      <c r="U44" s="162">
        <v>-15.2763819095477</v>
      </c>
      <c r="V44" s="162">
        <v>-20.493358633776001</v>
      </c>
      <c r="W44" s="162">
        <v>-19.755409219190899</v>
      </c>
      <c r="X44" s="162">
        <v>-16.858237547892699</v>
      </c>
      <c r="Y44" s="167">
        <v>-19.055308841340299</v>
      </c>
      <c r="Z44" s="162"/>
      <c r="AA44" s="168">
        <v>-9.1442953020134201</v>
      </c>
      <c r="AB44" s="169">
        <v>-10.188989317995</v>
      </c>
      <c r="AC44" s="170">
        <v>-9.6720630967206294</v>
      </c>
      <c r="AD44" s="162"/>
      <c r="AE44" s="171">
        <v>-15.985332065733999</v>
      </c>
      <c r="AF44" s="30"/>
      <c r="AG44" s="30">
        <v>43.392226148409797</v>
      </c>
      <c r="AH44" s="162">
        <v>52.226148409893902</v>
      </c>
      <c r="AI44" s="162">
        <v>57.985865724381597</v>
      </c>
      <c r="AJ44" s="162">
        <v>59.787985865724302</v>
      </c>
      <c r="AK44" s="162">
        <v>57.950530035335603</v>
      </c>
      <c r="AL44" s="167">
        <v>54.268551236749097</v>
      </c>
      <c r="AM44" s="162"/>
      <c r="AN44" s="168">
        <v>67.261484098939903</v>
      </c>
      <c r="AO44" s="169">
        <v>69.1872791519434</v>
      </c>
      <c r="AP44" s="170">
        <v>68.224381625441595</v>
      </c>
      <c r="AQ44" s="162"/>
      <c r="AR44" s="171">
        <v>58.255931347804101</v>
      </c>
      <c r="AS44" s="75"/>
      <c r="AT44" s="30">
        <v>-20.517799352750799</v>
      </c>
      <c r="AU44" s="162">
        <v>-15.081873024992801</v>
      </c>
      <c r="AV44" s="162">
        <v>-15.477723409734701</v>
      </c>
      <c r="AW44" s="162">
        <v>-15.378844711177701</v>
      </c>
      <c r="AX44" s="162">
        <v>-15.637860082304501</v>
      </c>
      <c r="AY44" s="167">
        <v>-16.264107736764601</v>
      </c>
      <c r="AZ44" s="162"/>
      <c r="BA44" s="168">
        <v>-11.092947220924801</v>
      </c>
      <c r="BB44" s="169">
        <v>-11.040436165379299</v>
      </c>
      <c r="BC44" s="170">
        <v>-11.0663288807001</v>
      </c>
      <c r="BD44" s="162"/>
      <c r="BE44" s="171">
        <v>-14.593894542090601</v>
      </c>
    </row>
    <row r="45" spans="1:57" x14ac:dyDescent="0.25">
      <c r="A45" s="22" t="s">
        <v>86</v>
      </c>
      <c r="B45" s="3" t="str">
        <f t="shared" si="0"/>
        <v>Virginia Mountains</v>
      </c>
      <c r="C45" s="3"/>
      <c r="D45" s="25" t="s">
        <v>16</v>
      </c>
      <c r="E45" s="28" t="s">
        <v>17</v>
      </c>
      <c r="F45" s="3"/>
      <c r="G45" s="31">
        <v>47.893732570086499</v>
      </c>
      <c r="H45" s="172">
        <v>64.347570820490205</v>
      </c>
      <c r="I45" s="172">
        <v>69.719653603405206</v>
      </c>
      <c r="J45" s="172">
        <v>69.734331425216396</v>
      </c>
      <c r="K45" s="172">
        <v>67.532658153529994</v>
      </c>
      <c r="L45" s="173">
        <v>63.845589314545698</v>
      </c>
      <c r="M45" s="162"/>
      <c r="N45" s="174">
        <v>72.757962718332493</v>
      </c>
      <c r="O45" s="175">
        <v>76.383384705709602</v>
      </c>
      <c r="P45" s="176">
        <v>74.570673712021105</v>
      </c>
      <c r="Q45" s="162"/>
      <c r="R45" s="177">
        <v>66.909899142395801</v>
      </c>
      <c r="S45" s="75"/>
      <c r="T45" s="31">
        <v>14.167290127128499</v>
      </c>
      <c r="U45" s="172">
        <v>20.4108242305104</v>
      </c>
      <c r="V45" s="172">
        <v>16.935165747762198</v>
      </c>
      <c r="W45" s="172">
        <v>15.397849037971399</v>
      </c>
      <c r="X45" s="172">
        <v>10.405023202249</v>
      </c>
      <c r="Y45" s="173">
        <v>15.406987953974101</v>
      </c>
      <c r="Z45" s="162"/>
      <c r="AA45" s="174">
        <v>-6.46501399090387</v>
      </c>
      <c r="AB45" s="175">
        <v>-3.1664772700808999</v>
      </c>
      <c r="AC45" s="176">
        <v>-4.8042263822967399</v>
      </c>
      <c r="AD45" s="162"/>
      <c r="AE45" s="177">
        <v>8.0988701079771399</v>
      </c>
      <c r="AF45" s="31"/>
      <c r="AG45" s="31">
        <v>49.001908116835402</v>
      </c>
      <c r="AH45" s="172">
        <v>54.983120504916997</v>
      </c>
      <c r="AI45" s="172">
        <v>61.441362101864001</v>
      </c>
      <c r="AJ45" s="172">
        <v>62.336709232349897</v>
      </c>
      <c r="AK45" s="172">
        <v>61.239542051959397</v>
      </c>
      <c r="AL45" s="173">
        <v>57.800528401585197</v>
      </c>
      <c r="AM45" s="162"/>
      <c r="AN45" s="174">
        <v>69.9324820196682</v>
      </c>
      <c r="AO45" s="175">
        <v>74.867899603698802</v>
      </c>
      <c r="AP45" s="176">
        <v>72.400190811683501</v>
      </c>
      <c r="AQ45" s="162"/>
      <c r="AR45" s="177">
        <v>61.971860518756102</v>
      </c>
      <c r="AS45" s="75"/>
      <c r="AT45" s="31">
        <v>9.8682665773776108</v>
      </c>
      <c r="AU45" s="172">
        <v>13.8032681750863</v>
      </c>
      <c r="AV45" s="172">
        <v>11.9217137976151</v>
      </c>
      <c r="AW45" s="172">
        <v>12.5988094373589</v>
      </c>
      <c r="AX45" s="172">
        <v>12.2744133764342</v>
      </c>
      <c r="AY45" s="173">
        <v>12.1391758047923</v>
      </c>
      <c r="AZ45" s="162"/>
      <c r="BA45" s="174">
        <v>3.638853908842</v>
      </c>
      <c r="BB45" s="175">
        <v>5.8721883950951597</v>
      </c>
      <c r="BC45" s="176">
        <v>4.7816880754645101</v>
      </c>
      <c r="BD45" s="162"/>
      <c r="BE45" s="177">
        <v>9.5710452847947405</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43"/>
  <sheetViews>
    <sheetView topLeftCell="A6" zoomScaleNormal="100" workbookViewId="0">
      <selection activeCell="A8" sqref="A8:XFD45"/>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42" t="s">
        <v>5</v>
      </c>
      <c r="E2" s="143"/>
      <c r="G2" s="136" t="s">
        <v>36</v>
      </c>
      <c r="H2" s="137"/>
      <c r="I2" s="137"/>
      <c r="J2" s="137"/>
      <c r="K2" s="137"/>
      <c r="L2" s="137"/>
      <c r="M2" s="137"/>
      <c r="N2" s="137"/>
      <c r="O2" s="137"/>
      <c r="P2" s="137"/>
      <c r="Q2" s="137"/>
      <c r="R2" s="137"/>
      <c r="T2" s="136" t="s">
        <v>37</v>
      </c>
      <c r="U2" s="137"/>
      <c r="V2" s="137"/>
      <c r="W2" s="137"/>
      <c r="X2" s="137"/>
      <c r="Y2" s="137"/>
      <c r="Z2" s="137"/>
      <c r="AA2" s="137"/>
      <c r="AB2" s="137"/>
      <c r="AC2" s="137"/>
      <c r="AD2" s="137"/>
      <c r="AE2" s="137"/>
      <c r="AF2" s="4"/>
      <c r="AG2" s="136" t="s">
        <v>38</v>
      </c>
      <c r="AH2" s="137"/>
      <c r="AI2" s="137"/>
      <c r="AJ2" s="137"/>
      <c r="AK2" s="137"/>
      <c r="AL2" s="137"/>
      <c r="AM2" s="137"/>
      <c r="AN2" s="137"/>
      <c r="AO2" s="137"/>
      <c r="AP2" s="137"/>
      <c r="AQ2" s="137"/>
      <c r="AR2" s="137"/>
      <c r="AT2" s="136" t="s">
        <v>39</v>
      </c>
      <c r="AU2" s="137"/>
      <c r="AV2" s="137"/>
      <c r="AW2" s="137"/>
      <c r="AX2" s="137"/>
      <c r="AY2" s="137"/>
      <c r="AZ2" s="137"/>
      <c r="BA2" s="137"/>
      <c r="BB2" s="137"/>
      <c r="BC2" s="137"/>
      <c r="BD2" s="137"/>
      <c r="BE2" s="137"/>
    </row>
    <row r="3" spans="1:57" ht="13" x14ac:dyDescent="0.25">
      <c r="A3" s="32"/>
      <c r="B3" s="32"/>
      <c r="C3" s="3"/>
      <c r="D3" s="144" t="s">
        <v>8</v>
      </c>
      <c r="E3" s="146" t="s">
        <v>9</v>
      </c>
      <c r="F3" s="5"/>
      <c r="G3" s="134" t="s">
        <v>0</v>
      </c>
      <c r="H3" s="130" t="s">
        <v>1</v>
      </c>
      <c r="I3" s="130" t="s">
        <v>10</v>
      </c>
      <c r="J3" s="130" t="s">
        <v>2</v>
      </c>
      <c r="K3" s="130" t="s">
        <v>11</v>
      </c>
      <c r="L3" s="132" t="s">
        <v>12</v>
      </c>
      <c r="M3" s="5"/>
      <c r="N3" s="134" t="s">
        <v>3</v>
      </c>
      <c r="O3" s="130" t="s">
        <v>4</v>
      </c>
      <c r="P3" s="132" t="s">
        <v>13</v>
      </c>
      <c r="Q3" s="2"/>
      <c r="R3" s="138" t="s">
        <v>14</v>
      </c>
      <c r="S3" s="2"/>
      <c r="T3" s="134" t="s">
        <v>0</v>
      </c>
      <c r="U3" s="130" t="s">
        <v>1</v>
      </c>
      <c r="V3" s="130" t="s">
        <v>10</v>
      </c>
      <c r="W3" s="130" t="s">
        <v>2</v>
      </c>
      <c r="X3" s="130" t="s">
        <v>11</v>
      </c>
      <c r="Y3" s="132" t="s">
        <v>12</v>
      </c>
      <c r="Z3" s="2"/>
      <c r="AA3" s="134" t="s">
        <v>3</v>
      </c>
      <c r="AB3" s="130" t="s">
        <v>4</v>
      </c>
      <c r="AC3" s="132" t="s">
        <v>13</v>
      </c>
      <c r="AD3" s="1"/>
      <c r="AE3" s="140" t="s">
        <v>14</v>
      </c>
      <c r="AF3" s="38"/>
      <c r="AG3" s="134" t="s">
        <v>0</v>
      </c>
      <c r="AH3" s="130" t="s">
        <v>1</v>
      </c>
      <c r="AI3" s="130" t="s">
        <v>10</v>
      </c>
      <c r="AJ3" s="130" t="s">
        <v>2</v>
      </c>
      <c r="AK3" s="130" t="s">
        <v>11</v>
      </c>
      <c r="AL3" s="132" t="s">
        <v>12</v>
      </c>
      <c r="AM3" s="5"/>
      <c r="AN3" s="134" t="s">
        <v>3</v>
      </c>
      <c r="AO3" s="130" t="s">
        <v>4</v>
      </c>
      <c r="AP3" s="132" t="s">
        <v>13</v>
      </c>
      <c r="AQ3" s="2"/>
      <c r="AR3" s="138" t="s">
        <v>14</v>
      </c>
      <c r="AS3" s="2"/>
      <c r="AT3" s="134" t="s">
        <v>0</v>
      </c>
      <c r="AU3" s="130" t="s">
        <v>1</v>
      </c>
      <c r="AV3" s="130" t="s">
        <v>10</v>
      </c>
      <c r="AW3" s="130" t="s">
        <v>2</v>
      </c>
      <c r="AX3" s="130" t="s">
        <v>11</v>
      </c>
      <c r="AY3" s="132" t="s">
        <v>12</v>
      </c>
      <c r="AZ3" s="2"/>
      <c r="BA3" s="134" t="s">
        <v>3</v>
      </c>
      <c r="BB3" s="130" t="s">
        <v>4</v>
      </c>
      <c r="BC3" s="132" t="s">
        <v>13</v>
      </c>
      <c r="BD3" s="1"/>
      <c r="BE3" s="140" t="s">
        <v>14</v>
      </c>
    </row>
    <row r="4" spans="1:57" ht="13" x14ac:dyDescent="0.25">
      <c r="A4" s="32"/>
      <c r="B4" s="32"/>
      <c r="C4" s="3"/>
      <c r="D4" s="145"/>
      <c r="E4" s="147"/>
      <c r="F4" s="5"/>
      <c r="G4" s="135"/>
      <c r="H4" s="131"/>
      <c r="I4" s="131"/>
      <c r="J4" s="131"/>
      <c r="K4" s="131"/>
      <c r="L4" s="133"/>
      <c r="M4" s="5"/>
      <c r="N4" s="135"/>
      <c r="O4" s="131"/>
      <c r="P4" s="133"/>
      <c r="Q4" s="2"/>
      <c r="R4" s="139"/>
      <c r="S4" s="2"/>
      <c r="T4" s="135"/>
      <c r="U4" s="131"/>
      <c r="V4" s="131"/>
      <c r="W4" s="131"/>
      <c r="X4" s="131"/>
      <c r="Y4" s="133"/>
      <c r="Z4" s="2"/>
      <c r="AA4" s="135"/>
      <c r="AB4" s="131"/>
      <c r="AC4" s="133"/>
      <c r="AD4" s="1"/>
      <c r="AE4" s="141"/>
      <c r="AF4" s="39"/>
      <c r="AG4" s="135"/>
      <c r="AH4" s="131"/>
      <c r="AI4" s="131"/>
      <c r="AJ4" s="131"/>
      <c r="AK4" s="131"/>
      <c r="AL4" s="133"/>
      <c r="AM4" s="5"/>
      <c r="AN4" s="135"/>
      <c r="AO4" s="131"/>
      <c r="AP4" s="133"/>
      <c r="AQ4" s="2"/>
      <c r="AR4" s="139"/>
      <c r="AS4" s="2"/>
      <c r="AT4" s="135"/>
      <c r="AU4" s="131"/>
      <c r="AV4" s="131"/>
      <c r="AW4" s="131"/>
      <c r="AX4" s="131"/>
      <c r="AY4" s="133"/>
      <c r="AZ4" s="2"/>
      <c r="BA4" s="135"/>
      <c r="BB4" s="131"/>
      <c r="BC4" s="133"/>
      <c r="BD4" s="1"/>
      <c r="BE4" s="141"/>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78">
        <v>148.365167719781</v>
      </c>
      <c r="H6" s="179">
        <v>159.87800761858699</v>
      </c>
      <c r="I6" s="179">
        <v>166.09579849710201</v>
      </c>
      <c r="J6" s="179">
        <v>161.85993535657201</v>
      </c>
      <c r="K6" s="179">
        <v>153.10118938394899</v>
      </c>
      <c r="L6" s="180">
        <v>158.40160779723601</v>
      </c>
      <c r="M6" s="181"/>
      <c r="N6" s="182">
        <v>164.71909263235401</v>
      </c>
      <c r="O6" s="183">
        <v>169.89512260982599</v>
      </c>
      <c r="P6" s="184">
        <v>167.36871418044001</v>
      </c>
      <c r="Q6" s="181"/>
      <c r="R6" s="185">
        <v>161.14708745634999</v>
      </c>
      <c r="S6" s="75"/>
      <c r="T6" s="29">
        <v>4.2655479897002397</v>
      </c>
      <c r="U6" s="160">
        <v>6.9150806901359498</v>
      </c>
      <c r="V6" s="160">
        <v>7.2099492613821701</v>
      </c>
      <c r="W6" s="160">
        <v>5.3441861090426901</v>
      </c>
      <c r="X6" s="160">
        <v>1.11315193718621</v>
      </c>
      <c r="Y6" s="161">
        <v>5.0413301802783197</v>
      </c>
      <c r="Z6" s="162"/>
      <c r="AA6" s="163">
        <v>-2.44053929041731</v>
      </c>
      <c r="AB6" s="164">
        <v>-2.8353490854860199</v>
      </c>
      <c r="AC6" s="165">
        <v>-2.6474980116761202</v>
      </c>
      <c r="AD6" s="162"/>
      <c r="AE6" s="166">
        <v>2.3197885478509002</v>
      </c>
      <c r="AF6" s="29"/>
      <c r="AG6" s="178">
        <v>145.82513791325101</v>
      </c>
      <c r="AH6" s="179">
        <v>144.81906197597101</v>
      </c>
      <c r="AI6" s="179">
        <v>148.94133897322601</v>
      </c>
      <c r="AJ6" s="179">
        <v>148.32217752954199</v>
      </c>
      <c r="AK6" s="179">
        <v>145.555078979483</v>
      </c>
      <c r="AL6" s="180">
        <v>146.76498493029399</v>
      </c>
      <c r="AM6" s="181"/>
      <c r="AN6" s="182">
        <v>163.28171624718701</v>
      </c>
      <c r="AO6" s="183">
        <v>170.944469126977</v>
      </c>
      <c r="AP6" s="184">
        <v>167.24925360813401</v>
      </c>
      <c r="AQ6" s="181"/>
      <c r="AR6" s="185">
        <v>153.34564761519599</v>
      </c>
      <c r="AS6" s="75"/>
      <c r="AT6" s="29">
        <v>1.34113914255119</v>
      </c>
      <c r="AU6" s="160">
        <v>3.8561207784202298</v>
      </c>
      <c r="AV6" s="160">
        <v>4.3764580753791398</v>
      </c>
      <c r="AW6" s="160">
        <v>3.6510668410294098</v>
      </c>
      <c r="AX6" s="160">
        <v>1.68914167502881</v>
      </c>
      <c r="AY6" s="161">
        <v>3.0055305908601002</v>
      </c>
      <c r="AZ6" s="162"/>
      <c r="BA6" s="163">
        <v>0.24437685787959801</v>
      </c>
      <c r="BB6" s="164">
        <v>0.20445512695142001</v>
      </c>
      <c r="BC6" s="165">
        <v>0.221673868984684</v>
      </c>
      <c r="BD6" s="162"/>
      <c r="BE6" s="166">
        <v>1.9202163453280701</v>
      </c>
    </row>
    <row r="7" spans="1:57" x14ac:dyDescent="0.25">
      <c r="A7" s="20" t="s">
        <v>18</v>
      </c>
      <c r="B7" s="3" t="str">
        <f>TRIM(A7)</f>
        <v>Virginia</v>
      </c>
      <c r="C7" s="10"/>
      <c r="D7" s="24" t="s">
        <v>16</v>
      </c>
      <c r="E7" s="27" t="s">
        <v>17</v>
      </c>
      <c r="F7" s="3"/>
      <c r="G7" s="186">
        <v>126.63486438837199</v>
      </c>
      <c r="H7" s="181">
        <v>138.06879093403501</v>
      </c>
      <c r="I7" s="181">
        <v>143.47171956214399</v>
      </c>
      <c r="J7" s="181">
        <v>140.52925578038099</v>
      </c>
      <c r="K7" s="181">
        <v>128.75729214448501</v>
      </c>
      <c r="L7" s="187">
        <v>136.12438567470201</v>
      </c>
      <c r="M7" s="181"/>
      <c r="N7" s="188">
        <v>140.85027645866501</v>
      </c>
      <c r="O7" s="189">
        <v>142.42627984598499</v>
      </c>
      <c r="P7" s="190">
        <v>141.65810495392699</v>
      </c>
      <c r="Q7" s="181"/>
      <c r="R7" s="191">
        <v>137.78689528394</v>
      </c>
      <c r="S7" s="75"/>
      <c r="T7" s="30">
        <v>10.1119326043332</v>
      </c>
      <c r="U7" s="162">
        <v>10.116044692254899</v>
      </c>
      <c r="V7" s="162">
        <v>10.564735018196901</v>
      </c>
      <c r="W7" s="162">
        <v>10.3185464028714</v>
      </c>
      <c r="X7" s="162">
        <v>4.4689002529990303</v>
      </c>
      <c r="Y7" s="167">
        <v>9.1630679339237506</v>
      </c>
      <c r="Z7" s="162"/>
      <c r="AA7" s="168">
        <v>-1.2805988166011599</v>
      </c>
      <c r="AB7" s="169">
        <v>-2.4029039449804799</v>
      </c>
      <c r="AC7" s="170">
        <v>-1.8622450262713099</v>
      </c>
      <c r="AD7" s="162"/>
      <c r="AE7" s="171">
        <v>5.1654343879742202</v>
      </c>
      <c r="AF7" s="30"/>
      <c r="AG7" s="186">
        <v>122.527642998158</v>
      </c>
      <c r="AH7" s="181">
        <v>123.189877569732</v>
      </c>
      <c r="AI7" s="181">
        <v>127.65676528370599</v>
      </c>
      <c r="AJ7" s="181">
        <v>126.555643313763</v>
      </c>
      <c r="AK7" s="181">
        <v>121.91037937154</v>
      </c>
      <c r="AL7" s="187">
        <v>124.48708699410901</v>
      </c>
      <c r="AM7" s="181"/>
      <c r="AN7" s="188">
        <v>140.86819449430601</v>
      </c>
      <c r="AO7" s="189">
        <v>146.64304117707999</v>
      </c>
      <c r="AP7" s="190">
        <v>143.870976739029</v>
      </c>
      <c r="AQ7" s="181"/>
      <c r="AR7" s="191">
        <v>130.753424033306</v>
      </c>
      <c r="AS7" s="75"/>
      <c r="AT7" s="30">
        <v>4.4346705328089904</v>
      </c>
      <c r="AU7" s="162">
        <v>6.0713964157915798</v>
      </c>
      <c r="AV7" s="162">
        <v>6.4330817996895</v>
      </c>
      <c r="AW7" s="162">
        <v>6.4017354532342301</v>
      </c>
      <c r="AX7" s="162">
        <v>3.5608977297672899</v>
      </c>
      <c r="AY7" s="167">
        <v>5.4244563907740204</v>
      </c>
      <c r="AZ7" s="162"/>
      <c r="BA7" s="168">
        <v>2.03685838838613</v>
      </c>
      <c r="BB7" s="169">
        <v>1.9778422274382701</v>
      </c>
      <c r="BC7" s="170">
        <v>2.0134059153180499</v>
      </c>
      <c r="BD7" s="162"/>
      <c r="BE7" s="171">
        <v>4.0741422985290701</v>
      </c>
    </row>
    <row r="8" spans="1:57" x14ac:dyDescent="0.25">
      <c r="A8" s="21" t="s">
        <v>19</v>
      </c>
      <c r="B8" s="3" t="str">
        <f t="shared" ref="B8:B43" si="0">TRIM(A8)</f>
        <v>Norfolk/Virginia Beach, VA</v>
      </c>
      <c r="C8" s="3"/>
      <c r="D8" s="24" t="s">
        <v>16</v>
      </c>
      <c r="E8" s="27" t="s">
        <v>17</v>
      </c>
      <c r="F8" s="3"/>
      <c r="G8" s="186">
        <v>109.048092920568</v>
      </c>
      <c r="H8" s="181">
        <v>115.303918602417</v>
      </c>
      <c r="I8" s="181">
        <v>117.04490704015799</v>
      </c>
      <c r="J8" s="181">
        <v>116.660797588978</v>
      </c>
      <c r="K8" s="181">
        <v>111.856303705491</v>
      </c>
      <c r="L8" s="187">
        <v>114.23391704670399</v>
      </c>
      <c r="M8" s="181"/>
      <c r="N8" s="188">
        <v>143.716639017429</v>
      </c>
      <c r="O8" s="189">
        <v>151.00581781579399</v>
      </c>
      <c r="P8" s="190">
        <v>147.45114298235401</v>
      </c>
      <c r="Q8" s="181"/>
      <c r="R8" s="191">
        <v>125.128110134382</v>
      </c>
      <c r="S8" s="75"/>
      <c r="T8" s="30">
        <v>1.3643447459779801</v>
      </c>
      <c r="U8" s="162">
        <v>2.68778967330296</v>
      </c>
      <c r="V8" s="162">
        <v>2.1272618207372398</v>
      </c>
      <c r="W8" s="162">
        <v>2.2993499071093702</v>
      </c>
      <c r="X8" s="162">
        <v>-0.95074773090775799</v>
      </c>
      <c r="Y8" s="167">
        <v>1.5356557031339599</v>
      </c>
      <c r="Z8" s="162"/>
      <c r="AA8" s="168">
        <v>0.94328373308071101</v>
      </c>
      <c r="AB8" s="169">
        <v>0.79267336112710896</v>
      </c>
      <c r="AC8" s="170">
        <v>0.84679766354668295</v>
      </c>
      <c r="AD8" s="162"/>
      <c r="AE8" s="171">
        <v>1.05996417124458</v>
      </c>
      <c r="AF8" s="30"/>
      <c r="AG8" s="186">
        <v>133.97893159579601</v>
      </c>
      <c r="AH8" s="181">
        <v>119.351945243738</v>
      </c>
      <c r="AI8" s="181">
        <v>119.96988673334199</v>
      </c>
      <c r="AJ8" s="181">
        <v>119.155395148422</v>
      </c>
      <c r="AK8" s="181">
        <v>119.569623091791</v>
      </c>
      <c r="AL8" s="187">
        <v>122.343897399665</v>
      </c>
      <c r="AM8" s="181"/>
      <c r="AN8" s="188">
        <v>157.28565815828799</v>
      </c>
      <c r="AO8" s="189">
        <v>170.05988747528099</v>
      </c>
      <c r="AP8" s="190">
        <v>163.96294006479201</v>
      </c>
      <c r="AQ8" s="181"/>
      <c r="AR8" s="191">
        <v>136.47584774017099</v>
      </c>
      <c r="AS8" s="75"/>
      <c r="AT8" s="30">
        <v>0.501843070369555</v>
      </c>
      <c r="AU8" s="162">
        <v>2.24287107679362</v>
      </c>
      <c r="AV8" s="162">
        <v>1.5703665115663801</v>
      </c>
      <c r="AW8" s="162">
        <v>0.98501864757221003</v>
      </c>
      <c r="AX8" s="162">
        <v>0.244143808146319</v>
      </c>
      <c r="AY8" s="167">
        <v>1.09454025647996</v>
      </c>
      <c r="AZ8" s="162"/>
      <c r="BA8" s="168">
        <v>0.65927465437459398</v>
      </c>
      <c r="BB8" s="169">
        <v>1.67902881482871</v>
      </c>
      <c r="BC8" s="170">
        <v>1.22110003360776</v>
      </c>
      <c r="BD8" s="162"/>
      <c r="BE8" s="171">
        <v>0.96230997945373997</v>
      </c>
    </row>
    <row r="9" spans="1:57" ht="16" x14ac:dyDescent="0.45">
      <c r="A9" s="21" t="s">
        <v>20</v>
      </c>
      <c r="B9" s="81" t="s">
        <v>71</v>
      </c>
      <c r="C9" s="3"/>
      <c r="D9" s="24" t="s">
        <v>16</v>
      </c>
      <c r="E9" s="27" t="s">
        <v>17</v>
      </c>
      <c r="F9" s="3"/>
      <c r="G9" s="186">
        <v>99.963635585787102</v>
      </c>
      <c r="H9" s="181">
        <v>110.966848406563</v>
      </c>
      <c r="I9" s="181">
        <v>115.10912267264401</v>
      </c>
      <c r="J9" s="181">
        <v>113.365782646643</v>
      </c>
      <c r="K9" s="181">
        <v>105.54769396065301</v>
      </c>
      <c r="L9" s="187">
        <v>109.65061668067401</v>
      </c>
      <c r="M9" s="181"/>
      <c r="N9" s="188">
        <v>111.878476784467</v>
      </c>
      <c r="O9" s="189">
        <v>115.342558831375</v>
      </c>
      <c r="P9" s="190">
        <v>113.692732574925</v>
      </c>
      <c r="Q9" s="181"/>
      <c r="R9" s="191">
        <v>110.848417886467</v>
      </c>
      <c r="S9" s="75"/>
      <c r="T9" s="30">
        <v>5.3823309747311203</v>
      </c>
      <c r="U9" s="162">
        <v>6.4155737643105297</v>
      </c>
      <c r="V9" s="162">
        <v>7.1496082970443604</v>
      </c>
      <c r="W9" s="162">
        <v>6.0766070779811301</v>
      </c>
      <c r="X9" s="162">
        <v>4.4555965393619203</v>
      </c>
      <c r="Y9" s="167">
        <v>6.03775917608084</v>
      </c>
      <c r="Z9" s="162"/>
      <c r="AA9" s="168">
        <v>0.35004362326875199</v>
      </c>
      <c r="AB9" s="169">
        <v>-0.261378949062885</v>
      </c>
      <c r="AC9" s="170">
        <v>2.7676347909851198E-2</v>
      </c>
      <c r="AD9" s="162"/>
      <c r="AE9" s="171">
        <v>4.0144655461144696</v>
      </c>
      <c r="AF9" s="30"/>
      <c r="AG9" s="186">
        <v>98.366354378524804</v>
      </c>
      <c r="AH9" s="181">
        <v>103.961636643868</v>
      </c>
      <c r="AI9" s="181">
        <v>109.54773551700799</v>
      </c>
      <c r="AJ9" s="181">
        <v>108.818021801954</v>
      </c>
      <c r="AK9" s="181">
        <v>103.92769336414</v>
      </c>
      <c r="AL9" s="187">
        <v>105.278198534228</v>
      </c>
      <c r="AM9" s="181"/>
      <c r="AN9" s="188">
        <v>112.368600030387</v>
      </c>
      <c r="AO9" s="189">
        <v>116.336277098355</v>
      </c>
      <c r="AP9" s="190">
        <v>114.430290097235</v>
      </c>
      <c r="AQ9" s="181"/>
      <c r="AR9" s="191">
        <v>108.175466839701</v>
      </c>
      <c r="AS9" s="75"/>
      <c r="AT9" s="30">
        <v>3.9899178893418199</v>
      </c>
      <c r="AU9" s="162">
        <v>5.5272196807179004</v>
      </c>
      <c r="AV9" s="162">
        <v>6.4982339494621497</v>
      </c>
      <c r="AW9" s="162">
        <v>6.2729863483186596</v>
      </c>
      <c r="AX9" s="162">
        <v>5.5195045564065701</v>
      </c>
      <c r="AY9" s="167">
        <v>5.6757093294966996</v>
      </c>
      <c r="AZ9" s="162"/>
      <c r="BA9" s="168">
        <v>3.02050066769654</v>
      </c>
      <c r="BB9" s="169">
        <v>1.8354821116911899</v>
      </c>
      <c r="BC9" s="170">
        <v>2.3858803620684799</v>
      </c>
      <c r="BD9" s="162"/>
      <c r="BE9" s="171">
        <v>4.5826977246152598</v>
      </c>
    </row>
    <row r="10" spans="1:57" x14ac:dyDescent="0.25">
      <c r="A10" s="21" t="s">
        <v>21</v>
      </c>
      <c r="B10" s="3" t="str">
        <f t="shared" si="0"/>
        <v>Virginia Area</v>
      </c>
      <c r="C10" s="3"/>
      <c r="D10" s="24" t="s">
        <v>16</v>
      </c>
      <c r="E10" s="27" t="s">
        <v>17</v>
      </c>
      <c r="F10" s="3"/>
      <c r="G10" s="186">
        <v>113.409551560549</v>
      </c>
      <c r="H10" s="181">
        <v>111.11100854634699</v>
      </c>
      <c r="I10" s="181">
        <v>112.636645931283</v>
      </c>
      <c r="J10" s="181">
        <v>113.573531578377</v>
      </c>
      <c r="K10" s="181">
        <v>116.820320023064</v>
      </c>
      <c r="L10" s="187">
        <v>113.552015119209</v>
      </c>
      <c r="M10" s="181"/>
      <c r="N10" s="188">
        <v>148.02411791339199</v>
      </c>
      <c r="O10" s="189">
        <v>147.698778525542</v>
      </c>
      <c r="P10" s="190">
        <v>147.85692443130901</v>
      </c>
      <c r="Q10" s="181"/>
      <c r="R10" s="191">
        <v>124.88289891269299</v>
      </c>
      <c r="S10" s="75"/>
      <c r="T10" s="30">
        <v>4.1492560463528196</v>
      </c>
      <c r="U10" s="162">
        <v>5.0590214132330296</v>
      </c>
      <c r="V10" s="162">
        <v>6.9639130186793903</v>
      </c>
      <c r="W10" s="162">
        <v>7.5745006575650402</v>
      </c>
      <c r="X10" s="162">
        <v>4.4199730567208402</v>
      </c>
      <c r="Y10" s="167">
        <v>5.6493388349708002</v>
      </c>
      <c r="Z10" s="162"/>
      <c r="AA10" s="168">
        <v>-8.6245301119790998</v>
      </c>
      <c r="AB10" s="169">
        <v>-10.245679253933501</v>
      </c>
      <c r="AC10" s="170">
        <v>-9.4539095070560393</v>
      </c>
      <c r="AD10" s="162"/>
      <c r="AE10" s="171">
        <v>-1.67914470283246</v>
      </c>
      <c r="AF10" s="30"/>
      <c r="AG10" s="186">
        <v>112.872517167746</v>
      </c>
      <c r="AH10" s="181">
        <v>107.321131581313</v>
      </c>
      <c r="AI10" s="181">
        <v>108.685475730463</v>
      </c>
      <c r="AJ10" s="181">
        <v>110.35131142021601</v>
      </c>
      <c r="AK10" s="181">
        <v>114.95813075657099</v>
      </c>
      <c r="AL10" s="187">
        <v>110.869367625069</v>
      </c>
      <c r="AM10" s="181"/>
      <c r="AN10" s="188">
        <v>150.17447536085501</v>
      </c>
      <c r="AO10" s="189">
        <v>155.26371943473401</v>
      </c>
      <c r="AP10" s="190">
        <v>152.80119200820999</v>
      </c>
      <c r="AQ10" s="181"/>
      <c r="AR10" s="191">
        <v>125.057151087324</v>
      </c>
      <c r="AS10" s="75"/>
      <c r="AT10" s="30">
        <v>3.0042904544906599</v>
      </c>
      <c r="AU10" s="162">
        <v>3.7496592191660398</v>
      </c>
      <c r="AV10" s="162">
        <v>4.3161818735419297</v>
      </c>
      <c r="AW10" s="162">
        <v>5.7016294256218503</v>
      </c>
      <c r="AX10" s="162">
        <v>3.6279587887325699</v>
      </c>
      <c r="AY10" s="167">
        <v>4.0993653905855796</v>
      </c>
      <c r="AZ10" s="162"/>
      <c r="BA10" s="168">
        <v>1.3923351657538301</v>
      </c>
      <c r="BB10" s="169">
        <v>1.16198362701355</v>
      </c>
      <c r="BC10" s="170">
        <v>1.2712688227348401</v>
      </c>
      <c r="BD10" s="162"/>
      <c r="BE10" s="171">
        <v>2.6148863032047198</v>
      </c>
    </row>
    <row r="11" spans="1:57" x14ac:dyDescent="0.25">
      <c r="A11" s="34" t="s">
        <v>22</v>
      </c>
      <c r="B11" s="3" t="str">
        <f t="shared" si="0"/>
        <v>Washington, DC</v>
      </c>
      <c r="C11" s="3"/>
      <c r="D11" s="24" t="s">
        <v>16</v>
      </c>
      <c r="E11" s="27" t="s">
        <v>17</v>
      </c>
      <c r="F11" s="3"/>
      <c r="G11" s="186">
        <v>190.30085012120699</v>
      </c>
      <c r="H11" s="181">
        <v>227.631289252953</v>
      </c>
      <c r="I11" s="181">
        <v>239.773610159161</v>
      </c>
      <c r="J11" s="181">
        <v>224.57557682694599</v>
      </c>
      <c r="K11" s="181">
        <v>186.76570584475701</v>
      </c>
      <c r="L11" s="187">
        <v>216.382648605827</v>
      </c>
      <c r="M11" s="181"/>
      <c r="N11" s="188">
        <v>160.327148464712</v>
      </c>
      <c r="O11" s="189">
        <v>160.86184414514099</v>
      </c>
      <c r="P11" s="190">
        <v>160.60005204780899</v>
      </c>
      <c r="Q11" s="181"/>
      <c r="R11" s="191">
        <v>201.887139598228</v>
      </c>
      <c r="S11" s="75"/>
      <c r="T11" s="30">
        <v>11.7115303283424</v>
      </c>
      <c r="U11" s="162">
        <v>12.5170632521301</v>
      </c>
      <c r="V11" s="162">
        <v>9.8110608265363499</v>
      </c>
      <c r="W11" s="162">
        <v>4.5460330820422099</v>
      </c>
      <c r="X11" s="162">
        <v>-2.1784507527790402</v>
      </c>
      <c r="Y11" s="167">
        <v>7.3515009302266803</v>
      </c>
      <c r="Z11" s="162"/>
      <c r="AA11" s="168">
        <v>-0.87159097378251404</v>
      </c>
      <c r="AB11" s="169">
        <v>-0.74163939638397003</v>
      </c>
      <c r="AC11" s="170">
        <v>-0.80595154547243497</v>
      </c>
      <c r="AD11" s="162"/>
      <c r="AE11" s="171">
        <v>6.1931785845403198</v>
      </c>
      <c r="AF11" s="30"/>
      <c r="AG11" s="186">
        <v>155.06641057845499</v>
      </c>
      <c r="AH11" s="181">
        <v>173.84245509543601</v>
      </c>
      <c r="AI11" s="181">
        <v>182.60869476004501</v>
      </c>
      <c r="AJ11" s="181">
        <v>177.36158951766799</v>
      </c>
      <c r="AK11" s="181">
        <v>159.708074360658</v>
      </c>
      <c r="AL11" s="187">
        <v>170.43916141229599</v>
      </c>
      <c r="AM11" s="181"/>
      <c r="AN11" s="188">
        <v>152.66604406184101</v>
      </c>
      <c r="AO11" s="189">
        <v>155.88130942325299</v>
      </c>
      <c r="AP11" s="190">
        <v>154.342113206162</v>
      </c>
      <c r="AQ11" s="181"/>
      <c r="AR11" s="191">
        <v>165.53570571732999</v>
      </c>
      <c r="AS11" s="75"/>
      <c r="AT11" s="30">
        <v>7.3204349950192</v>
      </c>
      <c r="AU11" s="162">
        <v>8.7851228383383493</v>
      </c>
      <c r="AV11" s="162">
        <v>7.1672407056094398</v>
      </c>
      <c r="AW11" s="162">
        <v>4.5632478330039703</v>
      </c>
      <c r="AX11" s="162">
        <v>0.92064831982345696</v>
      </c>
      <c r="AY11" s="167">
        <v>5.74576195133778</v>
      </c>
      <c r="AZ11" s="162"/>
      <c r="BA11" s="168">
        <v>3.6719852969317599</v>
      </c>
      <c r="BB11" s="169">
        <v>3.9060072261703298</v>
      </c>
      <c r="BC11" s="170">
        <v>3.7968411388629302</v>
      </c>
      <c r="BD11" s="162"/>
      <c r="BE11" s="171">
        <v>5.2639324919980899</v>
      </c>
    </row>
    <row r="12" spans="1:57" x14ac:dyDescent="0.25">
      <c r="A12" s="21" t="s">
        <v>23</v>
      </c>
      <c r="B12" s="3" t="str">
        <f t="shared" si="0"/>
        <v>Arlington, VA</v>
      </c>
      <c r="C12" s="3"/>
      <c r="D12" s="24" t="s">
        <v>16</v>
      </c>
      <c r="E12" s="27" t="s">
        <v>17</v>
      </c>
      <c r="F12" s="3"/>
      <c r="G12" s="186">
        <v>200.84217276264499</v>
      </c>
      <c r="H12" s="181">
        <v>250.283411443521</v>
      </c>
      <c r="I12" s="181">
        <v>258.79265885188403</v>
      </c>
      <c r="J12" s="181">
        <v>250.616264680954</v>
      </c>
      <c r="K12" s="181">
        <v>210.86706311787</v>
      </c>
      <c r="L12" s="187">
        <v>237.613009597222</v>
      </c>
      <c r="M12" s="181"/>
      <c r="N12" s="188">
        <v>158.98017403411001</v>
      </c>
      <c r="O12" s="189">
        <v>151.28199861687401</v>
      </c>
      <c r="P12" s="190">
        <v>155.11840069384201</v>
      </c>
      <c r="Q12" s="181"/>
      <c r="R12" s="191">
        <v>218.855361087007</v>
      </c>
      <c r="S12" s="75"/>
      <c r="T12" s="30">
        <v>10.2432770223462</v>
      </c>
      <c r="U12" s="162">
        <v>14.700067400153801</v>
      </c>
      <c r="V12" s="162">
        <v>12.213496879300299</v>
      </c>
      <c r="W12" s="162">
        <v>10.811401667907001</v>
      </c>
      <c r="X12" s="162">
        <v>7.2174295090672702</v>
      </c>
      <c r="Y12" s="167">
        <v>11.276971621660699</v>
      </c>
      <c r="Z12" s="162"/>
      <c r="AA12" s="168">
        <v>-1.3441220791767601</v>
      </c>
      <c r="AB12" s="169">
        <v>-5.3564612315858096</v>
      </c>
      <c r="AC12" s="170">
        <v>-3.34379108425648</v>
      </c>
      <c r="AD12" s="162"/>
      <c r="AE12" s="171">
        <v>9.5820547001681895</v>
      </c>
      <c r="AF12" s="30"/>
      <c r="AG12" s="186">
        <v>155.67494154697701</v>
      </c>
      <c r="AH12" s="181">
        <v>187.71713708887</v>
      </c>
      <c r="AI12" s="181">
        <v>196.35960822138799</v>
      </c>
      <c r="AJ12" s="181">
        <v>191.59880298454399</v>
      </c>
      <c r="AK12" s="181">
        <v>167.051376623376</v>
      </c>
      <c r="AL12" s="187">
        <v>181.30231077824001</v>
      </c>
      <c r="AM12" s="181"/>
      <c r="AN12" s="188">
        <v>141.538342619509</v>
      </c>
      <c r="AO12" s="189">
        <v>139.382800545441</v>
      </c>
      <c r="AP12" s="190">
        <v>140.41144040692001</v>
      </c>
      <c r="AQ12" s="181"/>
      <c r="AR12" s="191">
        <v>169.46423741765599</v>
      </c>
      <c r="AS12" s="75"/>
      <c r="AT12" s="30">
        <v>7.2863676687205698</v>
      </c>
      <c r="AU12" s="162">
        <v>8.8812426272051805</v>
      </c>
      <c r="AV12" s="162">
        <v>7.2235770387998297</v>
      </c>
      <c r="AW12" s="162">
        <v>6.26174512735889</v>
      </c>
      <c r="AX12" s="162">
        <v>2.1070733895571299</v>
      </c>
      <c r="AY12" s="167">
        <v>6.50943559028505</v>
      </c>
      <c r="AZ12" s="162"/>
      <c r="BA12" s="168">
        <v>2.0444215220945301</v>
      </c>
      <c r="BB12" s="169">
        <v>0.48094127804865899</v>
      </c>
      <c r="BC12" s="170">
        <v>1.2270970389412601</v>
      </c>
      <c r="BD12" s="162"/>
      <c r="BE12" s="171">
        <v>5.2619184395948801</v>
      </c>
    </row>
    <row r="13" spans="1:57" x14ac:dyDescent="0.25">
      <c r="A13" s="21" t="s">
        <v>24</v>
      </c>
      <c r="B13" s="3" t="str">
        <f t="shared" si="0"/>
        <v>Suburban Virginia Area</v>
      </c>
      <c r="C13" s="3"/>
      <c r="D13" s="24" t="s">
        <v>16</v>
      </c>
      <c r="E13" s="27" t="s">
        <v>17</v>
      </c>
      <c r="F13" s="3"/>
      <c r="G13" s="186">
        <v>144.887759511507</v>
      </c>
      <c r="H13" s="181">
        <v>145.078300358017</v>
      </c>
      <c r="I13" s="181">
        <v>155.54510578044301</v>
      </c>
      <c r="J13" s="181">
        <v>153.72223797559201</v>
      </c>
      <c r="K13" s="181">
        <v>140.92399018806199</v>
      </c>
      <c r="L13" s="187">
        <v>148.53028426551899</v>
      </c>
      <c r="M13" s="181"/>
      <c r="N13" s="188">
        <v>156.70754670857301</v>
      </c>
      <c r="O13" s="189">
        <v>161.717712710988</v>
      </c>
      <c r="P13" s="190">
        <v>159.22978930026801</v>
      </c>
      <c r="Q13" s="181"/>
      <c r="R13" s="191">
        <v>151.81518754159401</v>
      </c>
      <c r="S13" s="75"/>
      <c r="T13" s="30">
        <v>24.3098130772728</v>
      </c>
      <c r="U13" s="162">
        <v>13.9113821708681</v>
      </c>
      <c r="V13" s="162">
        <v>21.603901915181201</v>
      </c>
      <c r="W13" s="162">
        <v>25.694941058143801</v>
      </c>
      <c r="X13" s="162">
        <v>10.6602186007201</v>
      </c>
      <c r="Y13" s="167">
        <v>19.105098612520699</v>
      </c>
      <c r="Z13" s="162"/>
      <c r="AA13" s="168">
        <v>8.2193196435276192</v>
      </c>
      <c r="AB13" s="169">
        <v>9.2254357530802409</v>
      </c>
      <c r="AC13" s="170">
        <v>8.7238908082904292</v>
      </c>
      <c r="AD13" s="162"/>
      <c r="AE13" s="171">
        <v>15.214896700134201</v>
      </c>
      <c r="AF13" s="30"/>
      <c r="AG13" s="186">
        <v>131.71150876347599</v>
      </c>
      <c r="AH13" s="181">
        <v>127.94608607251701</v>
      </c>
      <c r="AI13" s="181">
        <v>133.08512991797201</v>
      </c>
      <c r="AJ13" s="181">
        <v>131.21827014336299</v>
      </c>
      <c r="AK13" s="181">
        <v>131.03288931856099</v>
      </c>
      <c r="AL13" s="187">
        <v>131.055323961075</v>
      </c>
      <c r="AM13" s="181"/>
      <c r="AN13" s="188">
        <v>154.01204806166399</v>
      </c>
      <c r="AO13" s="189">
        <v>162.284113265012</v>
      </c>
      <c r="AP13" s="190">
        <v>158.34813643424201</v>
      </c>
      <c r="AQ13" s="181"/>
      <c r="AR13" s="191">
        <v>140.08030304975901</v>
      </c>
      <c r="AS13" s="75"/>
      <c r="AT13" s="30">
        <v>8.8328260150899407</v>
      </c>
      <c r="AU13" s="162">
        <v>10.2024482745942</v>
      </c>
      <c r="AV13" s="162">
        <v>12.155909069501</v>
      </c>
      <c r="AW13" s="162">
        <v>10.7643539543375</v>
      </c>
      <c r="AX13" s="162">
        <v>8.7706245141003603</v>
      </c>
      <c r="AY13" s="167">
        <v>10.211134697194799</v>
      </c>
      <c r="AZ13" s="162"/>
      <c r="BA13" s="168">
        <v>3.4219971847086401</v>
      </c>
      <c r="BB13" s="169">
        <v>5.8330086044790104</v>
      </c>
      <c r="BC13" s="170">
        <v>4.7403519720168203</v>
      </c>
      <c r="BD13" s="162"/>
      <c r="BE13" s="171">
        <v>8.0146502429701592</v>
      </c>
    </row>
    <row r="14" spans="1:57" x14ac:dyDescent="0.25">
      <c r="A14" s="21" t="s">
        <v>25</v>
      </c>
      <c r="B14" s="3" t="str">
        <f t="shared" si="0"/>
        <v>Alexandria, VA</v>
      </c>
      <c r="C14" s="3"/>
      <c r="D14" s="24" t="s">
        <v>16</v>
      </c>
      <c r="E14" s="27" t="s">
        <v>17</v>
      </c>
      <c r="F14" s="3"/>
      <c r="G14" s="186">
        <v>186.196894509364</v>
      </c>
      <c r="H14" s="181">
        <v>203.468939473684</v>
      </c>
      <c r="I14" s="181">
        <v>211.93253072485501</v>
      </c>
      <c r="J14" s="181">
        <v>202.31891069546799</v>
      </c>
      <c r="K14" s="181">
        <v>168.58846695278899</v>
      </c>
      <c r="L14" s="187">
        <v>196.308500198649</v>
      </c>
      <c r="M14" s="181"/>
      <c r="N14" s="188">
        <v>145.17885428253601</v>
      </c>
      <c r="O14" s="189">
        <v>139.93498826079099</v>
      </c>
      <c r="P14" s="190">
        <v>142.52262098618601</v>
      </c>
      <c r="Q14" s="181"/>
      <c r="R14" s="191">
        <v>183.57412332950599</v>
      </c>
      <c r="S14" s="75"/>
      <c r="T14" s="30">
        <v>42.397379091774901</v>
      </c>
      <c r="U14" s="162">
        <v>29.860245489270799</v>
      </c>
      <c r="V14" s="162">
        <v>26.3051654807993</v>
      </c>
      <c r="W14" s="162">
        <v>25.404144916772701</v>
      </c>
      <c r="X14" s="162">
        <v>12.859840464256401</v>
      </c>
      <c r="Y14" s="167">
        <v>26.588952324137701</v>
      </c>
      <c r="Z14" s="162"/>
      <c r="AA14" s="168">
        <v>4.5744848623814098</v>
      </c>
      <c r="AB14" s="169">
        <v>-2.7440379795708099</v>
      </c>
      <c r="AC14" s="170">
        <v>0.74760780584777797</v>
      </c>
      <c r="AD14" s="162"/>
      <c r="AE14" s="171">
        <v>21.5900339065144</v>
      </c>
      <c r="AF14" s="30"/>
      <c r="AG14" s="186">
        <v>145.68388010372701</v>
      </c>
      <c r="AH14" s="181">
        <v>157.595990997462</v>
      </c>
      <c r="AI14" s="181">
        <v>163.23239447662999</v>
      </c>
      <c r="AJ14" s="181">
        <v>159.635376372536</v>
      </c>
      <c r="AK14" s="181">
        <v>144.63442352245201</v>
      </c>
      <c r="AL14" s="187">
        <v>154.57559344798099</v>
      </c>
      <c r="AM14" s="181"/>
      <c r="AN14" s="188">
        <v>136.674031535734</v>
      </c>
      <c r="AO14" s="189">
        <v>136.946834951456</v>
      </c>
      <c r="AP14" s="190">
        <v>136.817246376811</v>
      </c>
      <c r="AQ14" s="181"/>
      <c r="AR14" s="191">
        <v>149.28945209997499</v>
      </c>
      <c r="AS14" s="75"/>
      <c r="AT14" s="30">
        <v>20.583954443353001</v>
      </c>
      <c r="AU14" s="162">
        <v>17.1414298329635</v>
      </c>
      <c r="AV14" s="162">
        <v>14.0348461476915</v>
      </c>
      <c r="AW14" s="162">
        <v>13.845702865763201</v>
      </c>
      <c r="AX14" s="162">
        <v>8.0937803422127494</v>
      </c>
      <c r="AY14" s="167">
        <v>14.433816126562</v>
      </c>
      <c r="AZ14" s="162"/>
      <c r="BA14" s="168">
        <v>5.7821075693855004</v>
      </c>
      <c r="BB14" s="169">
        <v>3.91564290883416</v>
      </c>
      <c r="BC14" s="170">
        <v>4.7878629997024396</v>
      </c>
      <c r="BD14" s="162"/>
      <c r="BE14" s="171">
        <v>11.7196121704573</v>
      </c>
    </row>
    <row r="15" spans="1:57" x14ac:dyDescent="0.25">
      <c r="A15" s="21" t="s">
        <v>26</v>
      </c>
      <c r="B15" s="3" t="str">
        <f t="shared" si="0"/>
        <v>Fairfax/Tysons Corner, VA</v>
      </c>
      <c r="C15" s="3"/>
      <c r="D15" s="24" t="s">
        <v>16</v>
      </c>
      <c r="E15" s="27" t="s">
        <v>17</v>
      </c>
      <c r="F15" s="3"/>
      <c r="G15" s="186">
        <v>149.65431808984201</v>
      </c>
      <c r="H15" s="181">
        <v>180.15437353971899</v>
      </c>
      <c r="I15" s="181">
        <v>198.03301762393801</v>
      </c>
      <c r="J15" s="181">
        <v>197.43419481539601</v>
      </c>
      <c r="K15" s="181">
        <v>166.002406461183</v>
      </c>
      <c r="L15" s="187">
        <v>181.24480798034801</v>
      </c>
      <c r="M15" s="181"/>
      <c r="N15" s="188">
        <v>137.25973651191899</v>
      </c>
      <c r="O15" s="189">
        <v>134.54252631578899</v>
      </c>
      <c r="P15" s="190">
        <v>135.84275066472199</v>
      </c>
      <c r="Q15" s="181"/>
      <c r="R15" s="191">
        <v>169.49234719477801</v>
      </c>
      <c r="S15" s="75"/>
      <c r="T15" s="30">
        <v>2.5456982631352201</v>
      </c>
      <c r="U15" s="162">
        <v>5.9901120699665098</v>
      </c>
      <c r="V15" s="162">
        <v>7.4999442462215997</v>
      </c>
      <c r="W15" s="162">
        <v>11.7118854453936</v>
      </c>
      <c r="X15" s="162">
        <v>5.58088319906956</v>
      </c>
      <c r="Y15" s="167">
        <v>7.3879980016815203</v>
      </c>
      <c r="Z15" s="162"/>
      <c r="AA15" s="168">
        <v>6.3291118822087498</v>
      </c>
      <c r="AB15" s="169">
        <v>6.1267966004182499</v>
      </c>
      <c r="AC15" s="170">
        <v>6.2105986944395104</v>
      </c>
      <c r="AD15" s="162"/>
      <c r="AE15" s="171">
        <v>8.0766050584560301</v>
      </c>
      <c r="AF15" s="30"/>
      <c r="AG15" s="186">
        <v>135.73537102281901</v>
      </c>
      <c r="AH15" s="181">
        <v>155.366142751479</v>
      </c>
      <c r="AI15" s="181">
        <v>170.76679454623499</v>
      </c>
      <c r="AJ15" s="181">
        <v>169.34819678666801</v>
      </c>
      <c r="AK15" s="181">
        <v>146.11594273743</v>
      </c>
      <c r="AL15" s="187">
        <v>157.00600645040501</v>
      </c>
      <c r="AM15" s="181"/>
      <c r="AN15" s="188">
        <v>130.37727407133599</v>
      </c>
      <c r="AO15" s="189">
        <v>131.09434047539301</v>
      </c>
      <c r="AP15" s="190">
        <v>130.753537110232</v>
      </c>
      <c r="AQ15" s="181"/>
      <c r="AR15" s="191">
        <v>149.42881113695501</v>
      </c>
      <c r="AS15" s="75"/>
      <c r="AT15" s="30">
        <v>3.60497273362967</v>
      </c>
      <c r="AU15" s="162">
        <v>4.1516214330622203</v>
      </c>
      <c r="AV15" s="162">
        <v>7.0304711078060604</v>
      </c>
      <c r="AW15" s="162">
        <v>9.6999562093487004</v>
      </c>
      <c r="AX15" s="162">
        <v>3.1828242864179099</v>
      </c>
      <c r="AY15" s="167">
        <v>6.0528636415261996</v>
      </c>
      <c r="AZ15" s="162"/>
      <c r="BA15" s="168">
        <v>6.7640699251360203</v>
      </c>
      <c r="BB15" s="169">
        <v>6.3163060832929103</v>
      </c>
      <c r="BC15" s="170">
        <v>6.5302332634556199</v>
      </c>
      <c r="BD15" s="162"/>
      <c r="BE15" s="171">
        <v>6.5404564330657298</v>
      </c>
    </row>
    <row r="16" spans="1:57" x14ac:dyDescent="0.25">
      <c r="A16" s="21" t="s">
        <v>27</v>
      </c>
      <c r="B16" s="3" t="str">
        <f t="shared" si="0"/>
        <v>I-95 Fredericksburg, VA</v>
      </c>
      <c r="C16" s="3"/>
      <c r="D16" s="24" t="s">
        <v>16</v>
      </c>
      <c r="E16" s="27" t="s">
        <v>17</v>
      </c>
      <c r="F16" s="3"/>
      <c r="G16" s="186">
        <v>95.108509265042599</v>
      </c>
      <c r="H16" s="181">
        <v>100.305990294751</v>
      </c>
      <c r="I16" s="181">
        <v>102.52182193591</v>
      </c>
      <c r="J16" s="181">
        <v>102.465440912795</v>
      </c>
      <c r="K16" s="181">
        <v>99.937446555819406</v>
      </c>
      <c r="L16" s="187">
        <v>100.28937082601</v>
      </c>
      <c r="M16" s="181"/>
      <c r="N16" s="188">
        <v>106.03823539316301</v>
      </c>
      <c r="O16" s="189">
        <v>107.267104117843</v>
      </c>
      <c r="P16" s="190">
        <v>106.654474943339</v>
      </c>
      <c r="Q16" s="181"/>
      <c r="R16" s="191">
        <v>102.168009315462</v>
      </c>
      <c r="S16" s="75"/>
      <c r="T16" s="30">
        <v>4.4213916985813002</v>
      </c>
      <c r="U16" s="162">
        <v>5.5617986780084401</v>
      </c>
      <c r="V16" s="162">
        <v>5.4230740245267599</v>
      </c>
      <c r="W16" s="162">
        <v>7.5508630385182096</v>
      </c>
      <c r="X16" s="162">
        <v>5.6642974358868496</v>
      </c>
      <c r="Y16" s="167">
        <v>5.8250721275655497</v>
      </c>
      <c r="Z16" s="162"/>
      <c r="AA16" s="168">
        <v>2.7571405730300498</v>
      </c>
      <c r="AB16" s="169">
        <v>1.58090458761261</v>
      </c>
      <c r="AC16" s="170">
        <v>2.1492016750646301</v>
      </c>
      <c r="AD16" s="162"/>
      <c r="AE16" s="171">
        <v>4.4187622251945102</v>
      </c>
      <c r="AF16" s="30"/>
      <c r="AG16" s="186">
        <v>92.624086636248606</v>
      </c>
      <c r="AH16" s="181">
        <v>94.657463670334195</v>
      </c>
      <c r="AI16" s="181">
        <v>97.072936549305695</v>
      </c>
      <c r="AJ16" s="181">
        <v>96.290735149787295</v>
      </c>
      <c r="AK16" s="181">
        <v>96.106106730769199</v>
      </c>
      <c r="AL16" s="187">
        <v>95.442142438888794</v>
      </c>
      <c r="AM16" s="181"/>
      <c r="AN16" s="188">
        <v>104.57457969360399</v>
      </c>
      <c r="AO16" s="189">
        <v>107.05442406053101</v>
      </c>
      <c r="AP16" s="190">
        <v>105.837891597398</v>
      </c>
      <c r="AQ16" s="181"/>
      <c r="AR16" s="191">
        <v>98.721813895663601</v>
      </c>
      <c r="AS16" s="75"/>
      <c r="AT16" s="30">
        <v>2.7091306696361799</v>
      </c>
      <c r="AU16" s="162">
        <v>4.5063278772397197</v>
      </c>
      <c r="AV16" s="162">
        <v>5.61751083673939</v>
      </c>
      <c r="AW16" s="162">
        <v>4.9247296068552302</v>
      </c>
      <c r="AX16" s="162">
        <v>4.9556844311069499</v>
      </c>
      <c r="AY16" s="167">
        <v>4.6122150597804898</v>
      </c>
      <c r="AZ16" s="162"/>
      <c r="BA16" s="168">
        <v>2.91513969085387</v>
      </c>
      <c r="BB16" s="169">
        <v>2.0516401966427402</v>
      </c>
      <c r="BC16" s="170">
        <v>2.4598881202771299</v>
      </c>
      <c r="BD16" s="162"/>
      <c r="BE16" s="171">
        <v>3.7292173772848098</v>
      </c>
    </row>
    <row r="17" spans="1:57" x14ac:dyDescent="0.25">
      <c r="A17" s="21" t="s">
        <v>28</v>
      </c>
      <c r="B17" s="3" t="str">
        <f t="shared" si="0"/>
        <v>Dulles Airport Area, VA</v>
      </c>
      <c r="C17" s="3"/>
      <c r="D17" s="24" t="s">
        <v>16</v>
      </c>
      <c r="E17" s="27" t="s">
        <v>17</v>
      </c>
      <c r="F17" s="3"/>
      <c r="G17" s="186">
        <v>127.689559622533</v>
      </c>
      <c r="H17" s="181">
        <v>147.89224730572801</v>
      </c>
      <c r="I17" s="181">
        <v>160.18931815872301</v>
      </c>
      <c r="J17" s="181">
        <v>157.10814087156399</v>
      </c>
      <c r="K17" s="181">
        <v>132.81089886153001</v>
      </c>
      <c r="L17" s="187">
        <v>146.81634091599801</v>
      </c>
      <c r="M17" s="181"/>
      <c r="N17" s="188">
        <v>115.496956283404</v>
      </c>
      <c r="O17" s="189">
        <v>115.241085782052</v>
      </c>
      <c r="P17" s="190">
        <v>115.366511487303</v>
      </c>
      <c r="Q17" s="181"/>
      <c r="R17" s="191">
        <v>138.696842470386</v>
      </c>
      <c r="S17" s="75"/>
      <c r="T17" s="30">
        <v>9.4121960237149302</v>
      </c>
      <c r="U17" s="162">
        <v>10.4999547480777</v>
      </c>
      <c r="V17" s="162">
        <v>16.373605883692001</v>
      </c>
      <c r="W17" s="162">
        <v>15.0592876334469</v>
      </c>
      <c r="X17" s="162">
        <v>6.7213352916115099</v>
      </c>
      <c r="Y17" s="167">
        <v>12.274121310797</v>
      </c>
      <c r="Z17" s="162"/>
      <c r="AA17" s="168">
        <v>2.55373190188917</v>
      </c>
      <c r="AB17" s="169">
        <v>3.1876204000879498</v>
      </c>
      <c r="AC17" s="170">
        <v>2.8761136533004099</v>
      </c>
      <c r="AD17" s="162"/>
      <c r="AE17" s="171">
        <v>10.600093531999701</v>
      </c>
      <c r="AF17" s="30"/>
      <c r="AG17" s="186">
        <v>115.702605422323</v>
      </c>
      <c r="AH17" s="181">
        <v>129.97361959862499</v>
      </c>
      <c r="AI17" s="181">
        <v>139.473014469959</v>
      </c>
      <c r="AJ17" s="181">
        <v>137.36132366099901</v>
      </c>
      <c r="AK17" s="181">
        <v>123.114742867526</v>
      </c>
      <c r="AL17" s="187">
        <v>130.023164804961</v>
      </c>
      <c r="AM17" s="181"/>
      <c r="AN17" s="188">
        <v>113.31183121074299</v>
      </c>
      <c r="AO17" s="189">
        <v>113.706837990948</v>
      </c>
      <c r="AP17" s="190">
        <v>113.518422882113</v>
      </c>
      <c r="AQ17" s="181"/>
      <c r="AR17" s="191">
        <v>125.09447908891801</v>
      </c>
      <c r="AS17" s="75"/>
      <c r="AT17" s="30">
        <v>4.9579378800368303</v>
      </c>
      <c r="AU17" s="162">
        <v>4.8296406255972499</v>
      </c>
      <c r="AV17" s="162">
        <v>7.2133010808560698</v>
      </c>
      <c r="AW17" s="162">
        <v>7.25457041800599</v>
      </c>
      <c r="AX17" s="162">
        <v>2.8396606582449202</v>
      </c>
      <c r="AY17" s="167">
        <v>5.5944454341140002</v>
      </c>
      <c r="AZ17" s="162"/>
      <c r="BA17" s="168">
        <v>4.3831275469231503</v>
      </c>
      <c r="BB17" s="169">
        <v>4.9598888641186498</v>
      </c>
      <c r="BC17" s="170">
        <v>4.6821136559792604</v>
      </c>
      <c r="BD17" s="162"/>
      <c r="BE17" s="171">
        <v>5.1575204890092898</v>
      </c>
    </row>
    <row r="18" spans="1:57" x14ac:dyDescent="0.25">
      <c r="A18" s="21" t="s">
        <v>29</v>
      </c>
      <c r="B18" s="3" t="str">
        <f t="shared" si="0"/>
        <v>Williamsburg, VA</v>
      </c>
      <c r="C18" s="3"/>
      <c r="D18" s="24" t="s">
        <v>16</v>
      </c>
      <c r="E18" s="27" t="s">
        <v>17</v>
      </c>
      <c r="F18" s="3"/>
      <c r="G18" s="186">
        <v>107.578763297872</v>
      </c>
      <c r="H18" s="181">
        <v>107.426977392381</v>
      </c>
      <c r="I18" s="181">
        <v>101.040365526492</v>
      </c>
      <c r="J18" s="181">
        <v>105.68108631826099</v>
      </c>
      <c r="K18" s="181">
        <v>107.450261303581</v>
      </c>
      <c r="L18" s="187">
        <v>105.901464038425</v>
      </c>
      <c r="M18" s="181"/>
      <c r="N18" s="188">
        <v>138.95993990126601</v>
      </c>
      <c r="O18" s="189">
        <v>146.36150206978101</v>
      </c>
      <c r="P18" s="190">
        <v>142.81815248664199</v>
      </c>
      <c r="Q18" s="181"/>
      <c r="R18" s="191">
        <v>119.846781430733</v>
      </c>
      <c r="S18" s="75"/>
      <c r="T18" s="30">
        <v>-2.0082006499735701</v>
      </c>
      <c r="U18" s="162">
        <v>0.92988157048346698</v>
      </c>
      <c r="V18" s="162">
        <v>-5.6388946254455501</v>
      </c>
      <c r="W18" s="162">
        <v>-3.8075602778493698</v>
      </c>
      <c r="X18" s="162">
        <v>-8.0559205561627998</v>
      </c>
      <c r="Y18" s="167">
        <v>-3.9557916288906001</v>
      </c>
      <c r="Z18" s="162"/>
      <c r="AA18" s="168">
        <v>-5.5703440862821001</v>
      </c>
      <c r="AB18" s="169">
        <v>-5.6517280195530004</v>
      </c>
      <c r="AC18" s="170">
        <v>-5.6282032223514102</v>
      </c>
      <c r="AD18" s="162"/>
      <c r="AE18" s="171">
        <v>-5.4943744914994399</v>
      </c>
      <c r="AF18" s="30"/>
      <c r="AG18" s="186">
        <v>131.51677897758299</v>
      </c>
      <c r="AH18" s="181">
        <v>114.08552534900799</v>
      </c>
      <c r="AI18" s="181">
        <v>110.735829923064</v>
      </c>
      <c r="AJ18" s="181">
        <v>112.81287616611399</v>
      </c>
      <c r="AK18" s="181">
        <v>119.18784543161399</v>
      </c>
      <c r="AL18" s="187">
        <v>118.136224892369</v>
      </c>
      <c r="AM18" s="181"/>
      <c r="AN18" s="188">
        <v>154.71903002544499</v>
      </c>
      <c r="AO18" s="189">
        <v>169.01150196364901</v>
      </c>
      <c r="AP18" s="190">
        <v>162.251920910753</v>
      </c>
      <c r="AQ18" s="181"/>
      <c r="AR18" s="191">
        <v>135.07460396817299</v>
      </c>
      <c r="AS18" s="75"/>
      <c r="AT18" s="30">
        <v>-2.8546040733231401</v>
      </c>
      <c r="AU18" s="162">
        <v>-1.07241745003151</v>
      </c>
      <c r="AV18" s="162">
        <v>-3.5767592011157099</v>
      </c>
      <c r="AW18" s="162">
        <v>-1.7139471407620199</v>
      </c>
      <c r="AX18" s="162">
        <v>-4.40225373275549</v>
      </c>
      <c r="AY18" s="167">
        <v>-2.8055032345466899</v>
      </c>
      <c r="AZ18" s="162"/>
      <c r="BA18" s="168">
        <v>-4.0426279649512997</v>
      </c>
      <c r="BB18" s="169">
        <v>0.79054450649236696</v>
      </c>
      <c r="BC18" s="170">
        <v>-1.43553261825437</v>
      </c>
      <c r="BD18" s="162"/>
      <c r="BE18" s="171">
        <v>-2.5323358716781699</v>
      </c>
    </row>
    <row r="19" spans="1:57" x14ac:dyDescent="0.25">
      <c r="A19" s="21" t="s">
        <v>30</v>
      </c>
      <c r="B19" s="3" t="str">
        <f t="shared" si="0"/>
        <v>Virginia Beach, VA</v>
      </c>
      <c r="C19" s="3"/>
      <c r="D19" s="24" t="s">
        <v>16</v>
      </c>
      <c r="E19" s="27" t="s">
        <v>17</v>
      </c>
      <c r="F19" s="3"/>
      <c r="G19" s="186">
        <v>136.23097200118301</v>
      </c>
      <c r="H19" s="181">
        <v>143.950057371757</v>
      </c>
      <c r="I19" s="181">
        <v>145.772095780456</v>
      </c>
      <c r="J19" s="181">
        <v>143.813832124459</v>
      </c>
      <c r="K19" s="181">
        <v>138.04723243882199</v>
      </c>
      <c r="L19" s="187">
        <v>141.94774092249801</v>
      </c>
      <c r="M19" s="181"/>
      <c r="N19" s="188">
        <v>188.86011322033801</v>
      </c>
      <c r="O19" s="189">
        <v>198.32309185446601</v>
      </c>
      <c r="P19" s="190">
        <v>193.75187194254701</v>
      </c>
      <c r="Q19" s="181"/>
      <c r="R19" s="191">
        <v>159.13297002684999</v>
      </c>
      <c r="S19" s="75"/>
      <c r="T19" s="30">
        <v>0.48584569989128201</v>
      </c>
      <c r="U19" s="162">
        <v>3.2087882808018899</v>
      </c>
      <c r="V19" s="162">
        <v>2.5012355064071099</v>
      </c>
      <c r="W19" s="162">
        <v>1.6018834136601801</v>
      </c>
      <c r="X19" s="162">
        <v>0.98804454773485795</v>
      </c>
      <c r="Y19" s="167">
        <v>1.87997151881156</v>
      </c>
      <c r="Z19" s="162"/>
      <c r="AA19" s="168">
        <v>1.9103774203095401</v>
      </c>
      <c r="AB19" s="169">
        <v>1.02494103663084</v>
      </c>
      <c r="AC19" s="170">
        <v>1.46374941728626</v>
      </c>
      <c r="AD19" s="162"/>
      <c r="AE19" s="171">
        <v>1.4136506186581199</v>
      </c>
      <c r="AF19" s="30"/>
      <c r="AG19" s="186">
        <v>185.77796546116099</v>
      </c>
      <c r="AH19" s="181">
        <v>157.005340810717</v>
      </c>
      <c r="AI19" s="181">
        <v>155.370484662634</v>
      </c>
      <c r="AJ19" s="181">
        <v>154.32010229297001</v>
      </c>
      <c r="AK19" s="181">
        <v>155.59285286392401</v>
      </c>
      <c r="AL19" s="187">
        <v>161.64867821868299</v>
      </c>
      <c r="AM19" s="181"/>
      <c r="AN19" s="188">
        <v>216.325930442328</v>
      </c>
      <c r="AO19" s="189">
        <v>233.263582306144</v>
      </c>
      <c r="AP19" s="190">
        <v>225.26097431593101</v>
      </c>
      <c r="AQ19" s="181"/>
      <c r="AR19" s="191">
        <v>183.694762230218</v>
      </c>
      <c r="AS19" s="75"/>
      <c r="AT19" s="30">
        <v>0.17950974572400599</v>
      </c>
      <c r="AU19" s="162">
        <v>2.4303943238725498</v>
      </c>
      <c r="AV19" s="162">
        <v>0.71840606360028003</v>
      </c>
      <c r="AW19" s="162">
        <v>-5.3821298184720902E-2</v>
      </c>
      <c r="AX19" s="162">
        <v>1.05928869076127</v>
      </c>
      <c r="AY19" s="167">
        <v>0.81787043269577697</v>
      </c>
      <c r="AZ19" s="162"/>
      <c r="BA19" s="168">
        <v>3.5300456101247302</v>
      </c>
      <c r="BB19" s="169">
        <v>2.8228914019345801</v>
      </c>
      <c r="BC19" s="170">
        <v>3.16274984923604</v>
      </c>
      <c r="BD19" s="162"/>
      <c r="BE19" s="171">
        <v>1.6005597103326501</v>
      </c>
    </row>
    <row r="20" spans="1:57" x14ac:dyDescent="0.25">
      <c r="A20" s="34" t="s">
        <v>31</v>
      </c>
      <c r="B20" s="3" t="str">
        <f t="shared" si="0"/>
        <v>Norfolk/Portsmouth, VA</v>
      </c>
      <c r="C20" s="3"/>
      <c r="D20" s="24" t="s">
        <v>16</v>
      </c>
      <c r="E20" s="27" t="s">
        <v>17</v>
      </c>
      <c r="F20" s="3"/>
      <c r="G20" s="186">
        <v>106.613383347493</v>
      </c>
      <c r="H20" s="181">
        <v>113.228597106824</v>
      </c>
      <c r="I20" s="181">
        <v>115.37286920161</v>
      </c>
      <c r="J20" s="181">
        <v>114.756743122139</v>
      </c>
      <c r="K20" s="181">
        <v>105.753737551759</v>
      </c>
      <c r="L20" s="187">
        <v>111.368677340871</v>
      </c>
      <c r="M20" s="181"/>
      <c r="N20" s="188">
        <v>129.45613395522301</v>
      </c>
      <c r="O20" s="189">
        <v>137.63370028254701</v>
      </c>
      <c r="P20" s="190">
        <v>133.56501051654399</v>
      </c>
      <c r="Q20" s="181"/>
      <c r="R20" s="191">
        <v>118.385103151753</v>
      </c>
      <c r="S20" s="75"/>
      <c r="T20" s="30">
        <v>4.3480508050520301</v>
      </c>
      <c r="U20" s="162">
        <v>2.5503671444693001</v>
      </c>
      <c r="V20" s="162">
        <v>1.3523067047658399</v>
      </c>
      <c r="W20" s="162">
        <v>4.35809350679832</v>
      </c>
      <c r="X20" s="162">
        <v>-4.6083150715643599</v>
      </c>
      <c r="Y20" s="167">
        <v>1.4947331929422301</v>
      </c>
      <c r="Z20" s="162"/>
      <c r="AA20" s="168">
        <v>7.4270979945590696</v>
      </c>
      <c r="AB20" s="169">
        <v>5.0173372582752096</v>
      </c>
      <c r="AC20" s="170">
        <v>6.0425830190760399</v>
      </c>
      <c r="AD20" s="162"/>
      <c r="AE20" s="171">
        <v>3.2069369593291102</v>
      </c>
      <c r="AF20" s="30"/>
      <c r="AG20" s="186">
        <v>112.10657159831</v>
      </c>
      <c r="AH20" s="181">
        <v>111.29042327665201</v>
      </c>
      <c r="AI20" s="181">
        <v>114.371904447037</v>
      </c>
      <c r="AJ20" s="181">
        <v>110.55435724058501</v>
      </c>
      <c r="AK20" s="181">
        <v>107.252855742455</v>
      </c>
      <c r="AL20" s="187">
        <v>111.165463144461</v>
      </c>
      <c r="AM20" s="181"/>
      <c r="AN20" s="188">
        <v>133.07403439242501</v>
      </c>
      <c r="AO20" s="189">
        <v>143.79269062584299</v>
      </c>
      <c r="AP20" s="190">
        <v>138.62877889464099</v>
      </c>
      <c r="AQ20" s="181"/>
      <c r="AR20" s="191">
        <v>120.234209455913</v>
      </c>
      <c r="AS20" s="75"/>
      <c r="AT20" s="30">
        <v>2.9002589153378802</v>
      </c>
      <c r="AU20" s="162">
        <v>2.6518120080049399</v>
      </c>
      <c r="AV20" s="162">
        <v>2.6983179362986802</v>
      </c>
      <c r="AW20" s="162">
        <v>0.68903310150028396</v>
      </c>
      <c r="AX20" s="162">
        <v>-1.8618402503357501</v>
      </c>
      <c r="AY20" s="167">
        <v>1.42427547346317</v>
      </c>
      <c r="AZ20" s="162"/>
      <c r="BA20" s="168">
        <v>-0.82035445355905101</v>
      </c>
      <c r="BB20" s="169">
        <v>1.32143277642969</v>
      </c>
      <c r="BC20" s="170">
        <v>0.34557164109453098</v>
      </c>
      <c r="BD20" s="162"/>
      <c r="BE20" s="171">
        <v>1.1228679975248199</v>
      </c>
    </row>
    <row r="21" spans="1:57" x14ac:dyDescent="0.25">
      <c r="A21" s="35" t="s">
        <v>32</v>
      </c>
      <c r="B21" s="3" t="str">
        <f t="shared" si="0"/>
        <v>Newport News/Hampton, VA</v>
      </c>
      <c r="C21" s="3"/>
      <c r="D21" s="24" t="s">
        <v>16</v>
      </c>
      <c r="E21" s="27" t="s">
        <v>17</v>
      </c>
      <c r="F21" s="3"/>
      <c r="G21" s="186">
        <v>81.7791591384144</v>
      </c>
      <c r="H21" s="181">
        <v>86.0971309036658</v>
      </c>
      <c r="I21" s="181">
        <v>89.831058977480197</v>
      </c>
      <c r="J21" s="181">
        <v>89.162297166469799</v>
      </c>
      <c r="K21" s="181">
        <v>89.982081190331002</v>
      </c>
      <c r="L21" s="187">
        <v>87.632988623720706</v>
      </c>
      <c r="M21" s="181"/>
      <c r="N21" s="188">
        <v>102.794341025641</v>
      </c>
      <c r="O21" s="189">
        <v>106.707955207003</v>
      </c>
      <c r="P21" s="190">
        <v>104.798108562891</v>
      </c>
      <c r="Q21" s="181"/>
      <c r="R21" s="191">
        <v>92.998779663144305</v>
      </c>
      <c r="S21" s="75"/>
      <c r="T21" s="30">
        <v>6.1879636292300599</v>
      </c>
      <c r="U21" s="162">
        <v>2.0799510700005199</v>
      </c>
      <c r="V21" s="162">
        <v>4.7559067093001097</v>
      </c>
      <c r="W21" s="162">
        <v>4.7004840339667897</v>
      </c>
      <c r="X21" s="162">
        <v>4.9735510708357404</v>
      </c>
      <c r="Y21" s="167">
        <v>4.4259435377813201</v>
      </c>
      <c r="Z21" s="162"/>
      <c r="AA21" s="168">
        <v>4.9040919431646204</v>
      </c>
      <c r="AB21" s="169">
        <v>8.9226450106333708</v>
      </c>
      <c r="AC21" s="170">
        <v>6.9614365454435703</v>
      </c>
      <c r="AD21" s="162"/>
      <c r="AE21" s="171">
        <v>5.1950213369801999</v>
      </c>
      <c r="AF21" s="30"/>
      <c r="AG21" s="186">
        <v>85.915231532593097</v>
      </c>
      <c r="AH21" s="181">
        <v>84.861403027202599</v>
      </c>
      <c r="AI21" s="181">
        <v>88.977961797316695</v>
      </c>
      <c r="AJ21" s="181">
        <v>87.833594700322294</v>
      </c>
      <c r="AK21" s="181">
        <v>87.507205259078802</v>
      </c>
      <c r="AL21" s="187">
        <v>87.081167552556593</v>
      </c>
      <c r="AM21" s="181"/>
      <c r="AN21" s="188">
        <v>103.35809644055</v>
      </c>
      <c r="AO21" s="189">
        <v>109.346075202256</v>
      </c>
      <c r="AP21" s="190">
        <v>106.471252441955</v>
      </c>
      <c r="AQ21" s="181"/>
      <c r="AR21" s="191">
        <v>93.347139373203802</v>
      </c>
      <c r="AS21" s="75"/>
      <c r="AT21" s="30">
        <v>2.47765256146808</v>
      </c>
      <c r="AU21" s="162">
        <v>3.4278995692160898</v>
      </c>
      <c r="AV21" s="162">
        <v>6.8861179773105698</v>
      </c>
      <c r="AW21" s="162">
        <v>4.8052095561335504</v>
      </c>
      <c r="AX21" s="162">
        <v>3.5078434703751999</v>
      </c>
      <c r="AY21" s="167">
        <v>4.2680198314626399</v>
      </c>
      <c r="AZ21" s="162"/>
      <c r="BA21" s="168">
        <v>-2.46176374772255</v>
      </c>
      <c r="BB21" s="169">
        <v>-1.5385197562641</v>
      </c>
      <c r="BC21" s="170">
        <v>-1.9665067930925599</v>
      </c>
      <c r="BD21" s="162"/>
      <c r="BE21" s="171">
        <v>1.5551804272173999</v>
      </c>
    </row>
    <row r="22" spans="1:57" x14ac:dyDescent="0.25">
      <c r="A22" s="36" t="s">
        <v>33</v>
      </c>
      <c r="B22" s="3" t="str">
        <f t="shared" si="0"/>
        <v>Chesapeake/Suffolk, VA</v>
      </c>
      <c r="C22" s="3"/>
      <c r="D22" s="25" t="s">
        <v>16</v>
      </c>
      <c r="E22" s="28" t="s">
        <v>17</v>
      </c>
      <c r="F22" s="3"/>
      <c r="G22" s="192">
        <v>90.208543236857594</v>
      </c>
      <c r="H22" s="193">
        <v>97.439270041417302</v>
      </c>
      <c r="I22" s="193">
        <v>99.189516339304902</v>
      </c>
      <c r="J22" s="193">
        <v>99.800972121993098</v>
      </c>
      <c r="K22" s="193">
        <v>93.946483892457707</v>
      </c>
      <c r="L22" s="194">
        <v>96.494186873350898</v>
      </c>
      <c r="M22" s="181"/>
      <c r="N22" s="195">
        <v>108.33756903792499</v>
      </c>
      <c r="O22" s="196">
        <v>109.691641899915</v>
      </c>
      <c r="P22" s="197">
        <v>109.018141095598</v>
      </c>
      <c r="Q22" s="181"/>
      <c r="R22" s="198">
        <v>100.33357859639899</v>
      </c>
      <c r="S22" s="75"/>
      <c r="T22" s="31">
        <v>2.4145202630025602</v>
      </c>
      <c r="U22" s="172">
        <v>4.8315212030720902</v>
      </c>
      <c r="V22" s="172">
        <v>5.1509414526391302</v>
      </c>
      <c r="W22" s="172">
        <v>5.3411145753854399</v>
      </c>
      <c r="X22" s="172">
        <v>1.63969913626473</v>
      </c>
      <c r="Y22" s="173">
        <v>4.08236026724492</v>
      </c>
      <c r="Z22" s="162"/>
      <c r="AA22" s="174">
        <v>0.75721452642892095</v>
      </c>
      <c r="AB22" s="175">
        <v>-1.80870106225545</v>
      </c>
      <c r="AC22" s="176">
        <v>-0.59592290406217396</v>
      </c>
      <c r="AD22" s="162"/>
      <c r="AE22" s="177">
        <v>2.3783335270175399</v>
      </c>
      <c r="AF22" s="31"/>
      <c r="AG22" s="192">
        <v>97.465466591849605</v>
      </c>
      <c r="AH22" s="193">
        <v>97.299980647021101</v>
      </c>
      <c r="AI22" s="193">
        <v>98.953150280341006</v>
      </c>
      <c r="AJ22" s="193">
        <v>98.438361136944806</v>
      </c>
      <c r="AK22" s="193">
        <v>95.963807919621701</v>
      </c>
      <c r="AL22" s="194">
        <v>97.658433823364504</v>
      </c>
      <c r="AM22" s="181"/>
      <c r="AN22" s="195">
        <v>113.53641371086999</v>
      </c>
      <c r="AO22" s="196">
        <v>119.43752374529799</v>
      </c>
      <c r="AP22" s="197">
        <v>116.571782913211</v>
      </c>
      <c r="AQ22" s="181"/>
      <c r="AR22" s="198">
        <v>103.534797920942</v>
      </c>
      <c r="AS22" s="75"/>
      <c r="AT22" s="31">
        <v>1.3609247558244799</v>
      </c>
      <c r="AU22" s="172">
        <v>2.5863361455570799</v>
      </c>
      <c r="AV22" s="172">
        <v>1.97815448755765</v>
      </c>
      <c r="AW22" s="172">
        <v>1.98230908681494</v>
      </c>
      <c r="AX22" s="172">
        <v>1.8585039648055801</v>
      </c>
      <c r="AY22" s="173">
        <v>1.9683387847162599</v>
      </c>
      <c r="AZ22" s="162"/>
      <c r="BA22" s="174">
        <v>0.50260925258868705</v>
      </c>
      <c r="BB22" s="175">
        <v>-0.40592909834171298</v>
      </c>
      <c r="BC22" s="176">
        <v>-2.54085398022268E-3</v>
      </c>
      <c r="BD22" s="162"/>
      <c r="BE22" s="177">
        <v>1.1807222030636899</v>
      </c>
    </row>
    <row r="23" spans="1:57" ht="13" x14ac:dyDescent="0.3">
      <c r="A23" s="35" t="s">
        <v>111</v>
      </c>
      <c r="B23" s="3" t="s">
        <v>111</v>
      </c>
      <c r="C23" s="9"/>
      <c r="D23" s="23" t="s">
        <v>16</v>
      </c>
      <c r="E23" s="26" t="s">
        <v>17</v>
      </c>
      <c r="F23" s="3"/>
      <c r="G23" s="178">
        <v>151.278681972789</v>
      </c>
      <c r="H23" s="179">
        <v>173.684439608269</v>
      </c>
      <c r="I23" s="179">
        <v>184.099964788732</v>
      </c>
      <c r="J23" s="179">
        <v>173.333982300884</v>
      </c>
      <c r="K23" s="179">
        <v>154.69245318352</v>
      </c>
      <c r="L23" s="180">
        <v>169.93649363585999</v>
      </c>
      <c r="M23" s="181"/>
      <c r="N23" s="182">
        <v>159.168508771929</v>
      </c>
      <c r="O23" s="183">
        <v>168.32581117021201</v>
      </c>
      <c r="P23" s="184">
        <v>164.094325226514</v>
      </c>
      <c r="Q23" s="181"/>
      <c r="R23" s="185">
        <v>168.084346511452</v>
      </c>
      <c r="S23" s="75"/>
      <c r="T23" s="29">
        <v>-2.25097896444329</v>
      </c>
      <c r="U23" s="160">
        <v>2.0755949528436499</v>
      </c>
      <c r="V23" s="160">
        <v>5.7763639258488899</v>
      </c>
      <c r="W23" s="160">
        <v>0.231571561183158</v>
      </c>
      <c r="X23" s="160">
        <v>-6.1641079440232103</v>
      </c>
      <c r="Y23" s="161">
        <v>0.59685379261938898</v>
      </c>
      <c r="Z23" s="162"/>
      <c r="AA23" s="163">
        <v>-13.196025860952</v>
      </c>
      <c r="AB23" s="164">
        <v>-14.934775084841</v>
      </c>
      <c r="AC23" s="165">
        <v>-14.040971275812</v>
      </c>
      <c r="AD23" s="162"/>
      <c r="AE23" s="166">
        <v>-4.3759695088135704</v>
      </c>
      <c r="AF23" s="29"/>
      <c r="AG23" s="178">
        <v>151.5796469428</v>
      </c>
      <c r="AH23" s="179">
        <v>161.897813460881</v>
      </c>
      <c r="AI23" s="179">
        <v>172.998268351707</v>
      </c>
      <c r="AJ23" s="179">
        <v>169.15762373567</v>
      </c>
      <c r="AK23" s="179">
        <v>159.591671695835</v>
      </c>
      <c r="AL23" s="180">
        <v>164.02089523221699</v>
      </c>
      <c r="AM23" s="181"/>
      <c r="AN23" s="182">
        <v>165.86698067323599</v>
      </c>
      <c r="AO23" s="183">
        <v>174.53133919736101</v>
      </c>
      <c r="AP23" s="184">
        <v>170.52763484740899</v>
      </c>
      <c r="AQ23" s="181"/>
      <c r="AR23" s="185">
        <v>166.25186786445701</v>
      </c>
      <c r="AS23" s="75"/>
      <c r="AT23" s="29">
        <v>-0.583061240613725</v>
      </c>
      <c r="AU23" s="160">
        <v>2.2394227524460399</v>
      </c>
      <c r="AV23" s="160">
        <v>5.4825983777133498</v>
      </c>
      <c r="AW23" s="160">
        <v>2.8457696801444299</v>
      </c>
      <c r="AX23" s="160">
        <v>-1.2144009936851099</v>
      </c>
      <c r="AY23" s="161">
        <v>1.99936814226832</v>
      </c>
      <c r="AZ23" s="162"/>
      <c r="BA23" s="163">
        <v>-9.0862072718381004</v>
      </c>
      <c r="BB23" s="164">
        <v>-9.6415968830797603</v>
      </c>
      <c r="BC23" s="165">
        <v>-9.4138615765024891</v>
      </c>
      <c r="BD23" s="162"/>
      <c r="BE23" s="166">
        <v>-2.1978115886429301</v>
      </c>
    </row>
    <row r="24" spans="1:57" x14ac:dyDescent="0.25">
      <c r="A24" s="35" t="s">
        <v>43</v>
      </c>
      <c r="B24" s="3" t="str">
        <f t="shared" si="0"/>
        <v>Richmond North/Glen Allen, VA</v>
      </c>
      <c r="C24" s="10"/>
      <c r="D24" s="24" t="s">
        <v>16</v>
      </c>
      <c r="E24" s="27" t="s">
        <v>17</v>
      </c>
      <c r="F24" s="3"/>
      <c r="G24" s="186">
        <v>98.712461725394803</v>
      </c>
      <c r="H24" s="181">
        <v>108.67747199999999</v>
      </c>
      <c r="I24" s="181">
        <v>110.062805893657</v>
      </c>
      <c r="J24" s="181">
        <v>108.973726114649</v>
      </c>
      <c r="K24" s="181">
        <v>105.118460380199</v>
      </c>
      <c r="L24" s="187">
        <v>106.86191358251099</v>
      </c>
      <c r="M24" s="181"/>
      <c r="N24" s="188">
        <v>111.83298393123999</v>
      </c>
      <c r="O24" s="189">
        <v>114.70315244203201</v>
      </c>
      <c r="P24" s="190">
        <v>113.359573165398</v>
      </c>
      <c r="Q24" s="181"/>
      <c r="R24" s="191">
        <v>108.78169190614</v>
      </c>
      <c r="S24" s="75"/>
      <c r="T24" s="30">
        <v>6.2773807198921201</v>
      </c>
      <c r="U24" s="162">
        <v>9.8948981287349707</v>
      </c>
      <c r="V24" s="162">
        <v>8.6497277692396395</v>
      </c>
      <c r="W24" s="162">
        <v>8.0408954047450294</v>
      </c>
      <c r="X24" s="162">
        <v>8.3103336993484493</v>
      </c>
      <c r="Y24" s="167">
        <v>8.4436842414199997</v>
      </c>
      <c r="Z24" s="162"/>
      <c r="AA24" s="168">
        <v>3.4096670359828898</v>
      </c>
      <c r="AB24" s="169">
        <v>3.2081155179994401</v>
      </c>
      <c r="AC24" s="170">
        <v>3.3045462251354998</v>
      </c>
      <c r="AD24" s="162"/>
      <c r="AE24" s="171">
        <v>6.6299871974867299</v>
      </c>
      <c r="AF24" s="30"/>
      <c r="AG24" s="186">
        <v>95.666771701074396</v>
      </c>
      <c r="AH24" s="181">
        <v>101.909445114595</v>
      </c>
      <c r="AI24" s="181">
        <v>106.78408505621999</v>
      </c>
      <c r="AJ24" s="181">
        <v>105.775202557661</v>
      </c>
      <c r="AK24" s="181">
        <v>100.581271874527</v>
      </c>
      <c r="AL24" s="187">
        <v>102.53716324826701</v>
      </c>
      <c r="AM24" s="181"/>
      <c r="AN24" s="188">
        <v>111.221451200358</v>
      </c>
      <c r="AO24" s="189">
        <v>113.620767815528</v>
      </c>
      <c r="AP24" s="190">
        <v>112.47690398767701</v>
      </c>
      <c r="AQ24" s="181"/>
      <c r="AR24" s="191">
        <v>105.716095773722</v>
      </c>
      <c r="AS24" s="75"/>
      <c r="AT24" s="30">
        <v>4.4445231605463098</v>
      </c>
      <c r="AU24" s="162">
        <v>7.7997727220626496</v>
      </c>
      <c r="AV24" s="162">
        <v>9.1025999864665899</v>
      </c>
      <c r="AW24" s="162">
        <v>8.0662419036035296</v>
      </c>
      <c r="AX24" s="162">
        <v>6.9792962477373104</v>
      </c>
      <c r="AY24" s="167">
        <v>7.5012261661749804</v>
      </c>
      <c r="AZ24" s="162"/>
      <c r="BA24" s="168">
        <v>4.9190694317993202</v>
      </c>
      <c r="BB24" s="169">
        <v>3.0750472610142099</v>
      </c>
      <c r="BC24" s="170">
        <v>3.9429509520057602</v>
      </c>
      <c r="BD24" s="162"/>
      <c r="BE24" s="171">
        <v>6.2785077732838399</v>
      </c>
    </row>
    <row r="25" spans="1:57" x14ac:dyDescent="0.25">
      <c r="A25" s="35" t="s">
        <v>44</v>
      </c>
      <c r="B25" s="3" t="str">
        <f t="shared" si="0"/>
        <v>Richmond West/Midlothian, VA</v>
      </c>
      <c r="C25" s="3"/>
      <c r="D25" s="24" t="s">
        <v>16</v>
      </c>
      <c r="E25" s="27" t="s">
        <v>17</v>
      </c>
      <c r="F25" s="3"/>
      <c r="G25" s="186">
        <v>87.114424005890996</v>
      </c>
      <c r="H25" s="181">
        <v>94.420350054884693</v>
      </c>
      <c r="I25" s="181">
        <v>95.643849399477801</v>
      </c>
      <c r="J25" s="181">
        <v>97.468505064599398</v>
      </c>
      <c r="K25" s="181">
        <v>97.410667653167096</v>
      </c>
      <c r="L25" s="187">
        <v>94.875808441268404</v>
      </c>
      <c r="M25" s="181"/>
      <c r="N25" s="188">
        <v>106.420888110831</v>
      </c>
      <c r="O25" s="189">
        <v>100.543361396859</v>
      </c>
      <c r="P25" s="190">
        <v>103.587957045929</v>
      </c>
      <c r="Q25" s="181"/>
      <c r="R25" s="191">
        <v>97.486455411323107</v>
      </c>
      <c r="S25" s="75"/>
      <c r="T25" s="30">
        <v>7.4044716246067201</v>
      </c>
      <c r="U25" s="162">
        <v>5.4314711349045401</v>
      </c>
      <c r="V25" s="162">
        <v>6.2077948904124698</v>
      </c>
      <c r="W25" s="162">
        <v>8.8902113659807505</v>
      </c>
      <c r="X25" s="162">
        <v>11.3831112326815</v>
      </c>
      <c r="Y25" s="167">
        <v>7.9929743423663</v>
      </c>
      <c r="Z25" s="162"/>
      <c r="AA25" s="168">
        <v>11.2954835647741</v>
      </c>
      <c r="AB25" s="169">
        <v>1.9448446177852701</v>
      </c>
      <c r="AC25" s="170">
        <v>6.5384419888828598</v>
      </c>
      <c r="AD25" s="162"/>
      <c r="AE25" s="171">
        <v>7.3256582188952697</v>
      </c>
      <c r="AF25" s="30"/>
      <c r="AG25" s="186">
        <v>87.167627200577201</v>
      </c>
      <c r="AH25" s="181">
        <v>90.041927523910701</v>
      </c>
      <c r="AI25" s="181">
        <v>93.107042339487407</v>
      </c>
      <c r="AJ25" s="181">
        <v>92.870735824989694</v>
      </c>
      <c r="AK25" s="181">
        <v>92.371941142777303</v>
      </c>
      <c r="AL25" s="187">
        <v>91.330850070926104</v>
      </c>
      <c r="AM25" s="181"/>
      <c r="AN25" s="188">
        <v>104.88472651665801</v>
      </c>
      <c r="AO25" s="189">
        <v>107.409863632064</v>
      </c>
      <c r="AP25" s="190">
        <v>106.178970227851</v>
      </c>
      <c r="AQ25" s="181"/>
      <c r="AR25" s="191">
        <v>96.198225494636404</v>
      </c>
      <c r="AS25" s="75"/>
      <c r="AT25" s="30">
        <v>4.1107202917215098</v>
      </c>
      <c r="AU25" s="162">
        <v>3.51309168017068</v>
      </c>
      <c r="AV25" s="162">
        <v>4.48327150870103</v>
      </c>
      <c r="AW25" s="162">
        <v>4.7731281441066704</v>
      </c>
      <c r="AX25" s="162">
        <v>6.6115372177136402</v>
      </c>
      <c r="AY25" s="167">
        <v>4.7786053034268798</v>
      </c>
      <c r="AZ25" s="162"/>
      <c r="BA25" s="168">
        <v>9.6834540382421803</v>
      </c>
      <c r="BB25" s="169">
        <v>7.3671004705274603</v>
      </c>
      <c r="BC25" s="170">
        <v>8.4106574122468896</v>
      </c>
      <c r="BD25" s="162"/>
      <c r="BE25" s="171">
        <v>6.1749423685145004</v>
      </c>
    </row>
    <row r="26" spans="1:57" x14ac:dyDescent="0.25">
      <c r="A26" s="35" t="s">
        <v>45</v>
      </c>
      <c r="B26" s="3" t="str">
        <f t="shared" si="0"/>
        <v>Petersburg/Chester, VA</v>
      </c>
      <c r="C26" s="3"/>
      <c r="D26" s="24" t="s">
        <v>16</v>
      </c>
      <c r="E26" s="27" t="s">
        <v>17</v>
      </c>
      <c r="F26" s="3"/>
      <c r="G26" s="186">
        <v>88.462849417689597</v>
      </c>
      <c r="H26" s="181">
        <v>93.648433727034103</v>
      </c>
      <c r="I26" s="181">
        <v>94.933462584679503</v>
      </c>
      <c r="J26" s="181">
        <v>95.216047998932694</v>
      </c>
      <c r="K26" s="181">
        <v>88.686939852724507</v>
      </c>
      <c r="L26" s="187">
        <v>92.395566740872596</v>
      </c>
      <c r="M26" s="181"/>
      <c r="N26" s="188">
        <v>92.126188284883696</v>
      </c>
      <c r="O26" s="189">
        <v>94.847554252437703</v>
      </c>
      <c r="P26" s="190">
        <v>93.534949242849095</v>
      </c>
      <c r="Q26" s="181"/>
      <c r="R26" s="191">
        <v>92.719314788844599</v>
      </c>
      <c r="S26" s="75"/>
      <c r="T26" s="30">
        <v>5.1114820667330099</v>
      </c>
      <c r="U26" s="162">
        <v>6.4416084107865297</v>
      </c>
      <c r="V26" s="162">
        <v>5.5206237436766097</v>
      </c>
      <c r="W26" s="162">
        <v>5.8435085981398602</v>
      </c>
      <c r="X26" s="162">
        <v>0.100750253330183</v>
      </c>
      <c r="Y26" s="167">
        <v>4.6605023549053799</v>
      </c>
      <c r="Z26" s="162"/>
      <c r="AA26" s="168">
        <v>-1.5074142190248501</v>
      </c>
      <c r="AB26" s="169">
        <v>-0.71591007382332095</v>
      </c>
      <c r="AC26" s="170">
        <v>-1.0701109870224099</v>
      </c>
      <c r="AD26" s="162"/>
      <c r="AE26" s="171">
        <v>2.8175631832505301</v>
      </c>
      <c r="AF26" s="30"/>
      <c r="AG26" s="186">
        <v>86.804903660539594</v>
      </c>
      <c r="AH26" s="181">
        <v>90.178358463402404</v>
      </c>
      <c r="AI26" s="181">
        <v>91.959942219059201</v>
      </c>
      <c r="AJ26" s="181">
        <v>92.138536099247503</v>
      </c>
      <c r="AK26" s="181">
        <v>89.121275785041306</v>
      </c>
      <c r="AL26" s="187">
        <v>90.139381097066803</v>
      </c>
      <c r="AM26" s="181"/>
      <c r="AN26" s="188">
        <v>93.068832841480997</v>
      </c>
      <c r="AO26" s="189">
        <v>95.287816192764595</v>
      </c>
      <c r="AP26" s="190">
        <v>94.196348818043006</v>
      </c>
      <c r="AQ26" s="181"/>
      <c r="AR26" s="191">
        <v>91.337759077521</v>
      </c>
      <c r="AS26" s="75"/>
      <c r="AT26" s="30">
        <v>3.6680459551303302</v>
      </c>
      <c r="AU26" s="162">
        <v>5.0225710022250798</v>
      </c>
      <c r="AV26" s="162">
        <v>3.5464414190134099</v>
      </c>
      <c r="AW26" s="162">
        <v>4.6695997399764204</v>
      </c>
      <c r="AX26" s="162">
        <v>3.3576181739715198</v>
      </c>
      <c r="AY26" s="167">
        <v>4.0445801196927702</v>
      </c>
      <c r="AZ26" s="162"/>
      <c r="BA26" s="168">
        <v>2.5435385806012198</v>
      </c>
      <c r="BB26" s="169">
        <v>3.5473775138616301</v>
      </c>
      <c r="BC26" s="170">
        <v>3.0549300369253598</v>
      </c>
      <c r="BD26" s="162"/>
      <c r="BE26" s="171">
        <v>3.7139048952598701</v>
      </c>
    </row>
    <row r="27" spans="1:57" x14ac:dyDescent="0.25">
      <c r="A27" s="35" t="s">
        <v>97</v>
      </c>
      <c r="B27" s="3" t="s">
        <v>70</v>
      </c>
      <c r="C27" s="3"/>
      <c r="D27" s="24" t="s">
        <v>16</v>
      </c>
      <c r="E27" s="27" t="s">
        <v>17</v>
      </c>
      <c r="F27" s="3"/>
      <c r="G27" s="186">
        <v>122.636691777873</v>
      </c>
      <c r="H27" s="181">
        <v>110.386964002117</v>
      </c>
      <c r="I27" s="181">
        <v>109.747887570998</v>
      </c>
      <c r="J27" s="181">
        <v>110.372479234835</v>
      </c>
      <c r="K27" s="181">
        <v>113.46578562421099</v>
      </c>
      <c r="L27" s="187">
        <v>112.91520952988699</v>
      </c>
      <c r="M27" s="181"/>
      <c r="N27" s="188">
        <v>140.87687940630701</v>
      </c>
      <c r="O27" s="189">
        <v>140.98901382040401</v>
      </c>
      <c r="P27" s="190">
        <v>140.93480519480499</v>
      </c>
      <c r="Q27" s="181"/>
      <c r="R27" s="191">
        <v>122.181495859336</v>
      </c>
      <c r="S27" s="75"/>
      <c r="T27" s="30">
        <v>7.6505293875387403</v>
      </c>
      <c r="U27" s="162">
        <v>3.66363670711331</v>
      </c>
      <c r="V27" s="162">
        <v>4.8530466237148202</v>
      </c>
      <c r="W27" s="162">
        <v>5.8031044841674797</v>
      </c>
      <c r="X27" s="162">
        <v>3.0422041487658702</v>
      </c>
      <c r="Y27" s="167">
        <v>4.8667634091878202</v>
      </c>
      <c r="Z27" s="162"/>
      <c r="AA27" s="168">
        <v>1.5310193723015499</v>
      </c>
      <c r="AB27" s="169">
        <v>-0.55340426050037095</v>
      </c>
      <c r="AC27" s="170">
        <v>0.45722099448798298</v>
      </c>
      <c r="AD27" s="162"/>
      <c r="AE27" s="171">
        <v>2.7479572766914102</v>
      </c>
      <c r="AF27" s="30"/>
      <c r="AG27" s="186">
        <v>119.11426646507999</v>
      </c>
      <c r="AH27" s="181">
        <v>109.589967802792</v>
      </c>
      <c r="AI27" s="181">
        <v>109.214359094562</v>
      </c>
      <c r="AJ27" s="181">
        <v>113.176889517923</v>
      </c>
      <c r="AK27" s="181">
        <v>119.357683047422</v>
      </c>
      <c r="AL27" s="187">
        <v>114.06626643230101</v>
      </c>
      <c r="AM27" s="181"/>
      <c r="AN27" s="188">
        <v>145.08286796802599</v>
      </c>
      <c r="AO27" s="189">
        <v>149.943111256451</v>
      </c>
      <c r="AP27" s="190">
        <v>147.59406690960901</v>
      </c>
      <c r="AQ27" s="181"/>
      <c r="AR27" s="191">
        <v>125.37763761015501</v>
      </c>
      <c r="AS27" s="75"/>
      <c r="AT27" s="30">
        <v>3.85509804321407</v>
      </c>
      <c r="AU27" s="162">
        <v>3.3412625536959499</v>
      </c>
      <c r="AV27" s="162">
        <v>3.36168205783382</v>
      </c>
      <c r="AW27" s="162">
        <v>6.6372830557732199</v>
      </c>
      <c r="AX27" s="162">
        <v>4.0855237052237001</v>
      </c>
      <c r="AY27" s="167">
        <v>4.2747914416078503</v>
      </c>
      <c r="AZ27" s="162"/>
      <c r="BA27" s="168">
        <v>2.50925583127834</v>
      </c>
      <c r="BB27" s="169">
        <v>3.6360393188520299</v>
      </c>
      <c r="BC27" s="170">
        <v>3.0971736751597501</v>
      </c>
      <c r="BD27" s="162"/>
      <c r="BE27" s="171">
        <v>3.6008879589892802</v>
      </c>
    </row>
    <row r="28" spans="1:57" x14ac:dyDescent="0.25">
      <c r="A28" s="35" t="s">
        <v>47</v>
      </c>
      <c r="B28" s="3" t="str">
        <f t="shared" si="0"/>
        <v>Roanoke, VA</v>
      </c>
      <c r="C28" s="3"/>
      <c r="D28" s="24" t="s">
        <v>16</v>
      </c>
      <c r="E28" s="27" t="s">
        <v>17</v>
      </c>
      <c r="F28" s="3"/>
      <c r="G28" s="186">
        <v>92.289496040316706</v>
      </c>
      <c r="H28" s="181">
        <v>108.897067981318</v>
      </c>
      <c r="I28" s="181">
        <v>110.761076848952</v>
      </c>
      <c r="J28" s="181">
        <v>108.643533221396</v>
      </c>
      <c r="K28" s="181">
        <v>104.70116046917801</v>
      </c>
      <c r="L28" s="187">
        <v>105.92917295215901</v>
      </c>
      <c r="M28" s="181"/>
      <c r="N28" s="188">
        <v>121.843530822739</v>
      </c>
      <c r="O28" s="189">
        <v>121.614987405541</v>
      </c>
      <c r="P28" s="190">
        <v>121.726608481724</v>
      </c>
      <c r="Q28" s="181"/>
      <c r="R28" s="191">
        <v>110.83358865248201</v>
      </c>
      <c r="S28" s="75"/>
      <c r="T28" s="30">
        <v>-5.49403649216163</v>
      </c>
      <c r="U28" s="162">
        <v>9.7720263915554106</v>
      </c>
      <c r="V28" s="162">
        <v>10.5573879671201</v>
      </c>
      <c r="W28" s="162">
        <v>7.4526475800828198</v>
      </c>
      <c r="X28" s="162">
        <v>2.6376869733928499</v>
      </c>
      <c r="Y28" s="167">
        <v>5.6924354925082898</v>
      </c>
      <c r="Z28" s="162"/>
      <c r="AA28" s="168">
        <v>-14.807144341360701</v>
      </c>
      <c r="AB28" s="169">
        <v>-17.475958171089101</v>
      </c>
      <c r="AC28" s="170">
        <v>-16.1678711643569</v>
      </c>
      <c r="AD28" s="162"/>
      <c r="AE28" s="171">
        <v>-5.0592567782353903</v>
      </c>
      <c r="AF28" s="30"/>
      <c r="AG28" s="186">
        <v>92.329222340049398</v>
      </c>
      <c r="AH28" s="181">
        <v>100.23056292660399</v>
      </c>
      <c r="AI28" s="181">
        <v>103.128300430357</v>
      </c>
      <c r="AJ28" s="181">
        <v>101.825219939373</v>
      </c>
      <c r="AK28" s="181">
        <v>100.466481838194</v>
      </c>
      <c r="AL28" s="187">
        <v>99.939673126142495</v>
      </c>
      <c r="AM28" s="181"/>
      <c r="AN28" s="188">
        <v>124.609879064114</v>
      </c>
      <c r="AO28" s="189">
        <v>128.17966436045501</v>
      </c>
      <c r="AP28" s="190">
        <v>126.449143000235</v>
      </c>
      <c r="AQ28" s="181"/>
      <c r="AR28" s="191">
        <v>108.73410471173401</v>
      </c>
      <c r="AS28" s="75"/>
      <c r="AT28" s="30">
        <v>-1.9146871630975499</v>
      </c>
      <c r="AU28" s="162">
        <v>4.4003084705451698</v>
      </c>
      <c r="AV28" s="162">
        <v>5.29718493917788</v>
      </c>
      <c r="AW28" s="162">
        <v>3.11758281400044</v>
      </c>
      <c r="AX28" s="162">
        <v>2.4746472958927699</v>
      </c>
      <c r="AY28" s="167">
        <v>2.90103468320897</v>
      </c>
      <c r="AZ28" s="162"/>
      <c r="BA28" s="168">
        <v>0.74664675123596103</v>
      </c>
      <c r="BB28" s="169">
        <v>-1.24860855516603</v>
      </c>
      <c r="BC28" s="170">
        <v>-0.28157861780166099</v>
      </c>
      <c r="BD28" s="162"/>
      <c r="BE28" s="171">
        <v>1.1705538205455399</v>
      </c>
    </row>
    <row r="29" spans="1:57" x14ac:dyDescent="0.25">
      <c r="A29" s="35" t="s">
        <v>48</v>
      </c>
      <c r="B29" s="3" t="str">
        <f t="shared" si="0"/>
        <v>Charlottesville, VA</v>
      </c>
      <c r="C29" s="3"/>
      <c r="D29" s="24" t="s">
        <v>16</v>
      </c>
      <c r="E29" s="27" t="s">
        <v>17</v>
      </c>
      <c r="F29" s="3"/>
      <c r="G29" s="186">
        <v>140.08651185770699</v>
      </c>
      <c r="H29" s="181">
        <v>137.79981095679</v>
      </c>
      <c r="I29" s="181">
        <v>144.94986850756001</v>
      </c>
      <c r="J29" s="181">
        <v>150.65740637573501</v>
      </c>
      <c r="K29" s="181">
        <v>160.036927115503</v>
      </c>
      <c r="L29" s="187">
        <v>147.70463368018599</v>
      </c>
      <c r="M29" s="181"/>
      <c r="N29" s="188">
        <v>235.30708925525801</v>
      </c>
      <c r="O29" s="189">
        <v>230.33001157407401</v>
      </c>
      <c r="P29" s="190">
        <v>232.84067393174601</v>
      </c>
      <c r="Q29" s="181"/>
      <c r="R29" s="191">
        <v>175.84257712904599</v>
      </c>
      <c r="S29" s="75"/>
      <c r="T29" s="30">
        <v>1.2197956626692901</v>
      </c>
      <c r="U29" s="162">
        <v>6.7554319457517398</v>
      </c>
      <c r="V29" s="162">
        <v>13.408539788707399</v>
      </c>
      <c r="W29" s="162">
        <v>13.466393512758501</v>
      </c>
      <c r="X29" s="162">
        <v>8.0965420386696501</v>
      </c>
      <c r="Y29" s="167">
        <v>9.0446564492556991</v>
      </c>
      <c r="Z29" s="162"/>
      <c r="AA29" s="168">
        <v>-6.7953771722073304</v>
      </c>
      <c r="AB29" s="169">
        <v>-12.8286075008191</v>
      </c>
      <c r="AC29" s="170">
        <v>-9.9247543563396707</v>
      </c>
      <c r="AD29" s="162"/>
      <c r="AE29" s="171">
        <v>-0.57391782605574604</v>
      </c>
      <c r="AF29" s="30"/>
      <c r="AG29" s="186">
        <v>146.73147242626899</v>
      </c>
      <c r="AH29" s="181">
        <v>133.794645772118</v>
      </c>
      <c r="AI29" s="181">
        <v>135.68769358867601</v>
      </c>
      <c r="AJ29" s="181">
        <v>136.56364987022201</v>
      </c>
      <c r="AK29" s="181">
        <v>146.11724098098401</v>
      </c>
      <c r="AL29" s="187">
        <v>139.771352384278</v>
      </c>
      <c r="AM29" s="181"/>
      <c r="AN29" s="188">
        <v>218.502950754567</v>
      </c>
      <c r="AO29" s="189">
        <v>226.355124202626</v>
      </c>
      <c r="AP29" s="190">
        <v>222.54038896392001</v>
      </c>
      <c r="AQ29" s="181"/>
      <c r="AR29" s="191">
        <v>167.462184970501</v>
      </c>
      <c r="AS29" s="75"/>
      <c r="AT29" s="30">
        <v>1.7383026833206701</v>
      </c>
      <c r="AU29" s="162">
        <v>3.7283607402483798</v>
      </c>
      <c r="AV29" s="162">
        <v>4.28476546757856</v>
      </c>
      <c r="AW29" s="162">
        <v>6.3020662669416803</v>
      </c>
      <c r="AX29" s="162">
        <v>1.5939516521250501</v>
      </c>
      <c r="AY29" s="167">
        <v>3.3791466249399398</v>
      </c>
      <c r="AZ29" s="162"/>
      <c r="BA29" s="168">
        <v>-2.2956618182664901</v>
      </c>
      <c r="BB29" s="169">
        <v>-4.71472640174209</v>
      </c>
      <c r="BC29" s="170">
        <v>-3.6273599528180802</v>
      </c>
      <c r="BD29" s="162"/>
      <c r="BE29" s="171">
        <v>-0.37800716244473298</v>
      </c>
    </row>
    <row r="30" spans="1:57" x14ac:dyDescent="0.25">
      <c r="A30" s="21" t="s">
        <v>49</v>
      </c>
      <c r="B30" t="s">
        <v>72</v>
      </c>
      <c r="C30" s="3"/>
      <c r="D30" s="24" t="s">
        <v>16</v>
      </c>
      <c r="E30" s="27" t="s">
        <v>17</v>
      </c>
      <c r="F30" s="3"/>
      <c r="G30" s="186">
        <v>113.523289183222</v>
      </c>
      <c r="H30" s="181">
        <v>106.819997442455</v>
      </c>
      <c r="I30" s="181">
        <v>113.02988725264601</v>
      </c>
      <c r="J30" s="181">
        <v>123.853662949715</v>
      </c>
      <c r="K30" s="181">
        <v>184.63502836611099</v>
      </c>
      <c r="L30" s="187">
        <v>132.00591205515099</v>
      </c>
      <c r="M30" s="181"/>
      <c r="N30" s="188">
        <v>255.36201905085801</v>
      </c>
      <c r="O30" s="189">
        <v>259.64370840996401</v>
      </c>
      <c r="P30" s="190">
        <v>257.52127571669399</v>
      </c>
      <c r="Q30" s="181"/>
      <c r="R30" s="191">
        <v>176.671424927988</v>
      </c>
      <c r="S30" s="75"/>
      <c r="T30" s="30">
        <v>9.63491946852605</v>
      </c>
      <c r="U30" s="162">
        <v>8.5797073009757305</v>
      </c>
      <c r="V30" s="162">
        <v>4.6236395923481703</v>
      </c>
      <c r="W30" s="162">
        <v>4.60263035895243</v>
      </c>
      <c r="X30" s="162">
        <v>6.9545422897334896</v>
      </c>
      <c r="Y30" s="167">
        <v>6.5760625447295</v>
      </c>
      <c r="Z30" s="162"/>
      <c r="AA30" s="168">
        <v>8.5922923155562501</v>
      </c>
      <c r="AB30" s="169">
        <v>6.57867671402225</v>
      </c>
      <c r="AC30" s="170">
        <v>7.5492280074229701</v>
      </c>
      <c r="AD30" s="162"/>
      <c r="AE30" s="171">
        <v>7.5613581198178004</v>
      </c>
      <c r="AF30" s="30"/>
      <c r="AG30" s="186">
        <v>101.436549498405</v>
      </c>
      <c r="AH30" s="181">
        <v>101.09393756367299</v>
      </c>
      <c r="AI30" s="181">
        <v>106.473307086614</v>
      </c>
      <c r="AJ30" s="181">
        <v>109.907046936114</v>
      </c>
      <c r="AK30" s="181">
        <v>129.74386414186901</v>
      </c>
      <c r="AL30" s="187">
        <v>110.491666207584</v>
      </c>
      <c r="AM30" s="181"/>
      <c r="AN30" s="188">
        <v>163.42073550512799</v>
      </c>
      <c r="AO30" s="189">
        <v>165.80709132924699</v>
      </c>
      <c r="AP30" s="190">
        <v>164.647468946104</v>
      </c>
      <c r="AQ30" s="181"/>
      <c r="AR30" s="191">
        <v>128.73312990379401</v>
      </c>
      <c r="AS30" s="75"/>
      <c r="AT30" s="30">
        <v>6.3812460424018598</v>
      </c>
      <c r="AU30" s="162">
        <v>6.4293636497176196</v>
      </c>
      <c r="AV30" s="162">
        <v>6.0468122466130696</v>
      </c>
      <c r="AW30" s="162">
        <v>5.8939415771687198</v>
      </c>
      <c r="AX30" s="162">
        <v>7.33316630627764</v>
      </c>
      <c r="AY30" s="167">
        <v>6.4145539270647998</v>
      </c>
      <c r="AZ30" s="162"/>
      <c r="BA30" s="168">
        <v>8.79175587353987</v>
      </c>
      <c r="BB30" s="169">
        <v>7.1316273367578198</v>
      </c>
      <c r="BC30" s="170">
        <v>7.95203804893473</v>
      </c>
      <c r="BD30" s="162"/>
      <c r="BE30" s="171">
        <v>7.1982690972270698</v>
      </c>
    </row>
    <row r="31" spans="1:57" x14ac:dyDescent="0.25">
      <c r="A31" s="21" t="s">
        <v>50</v>
      </c>
      <c r="B31" s="3" t="str">
        <f t="shared" si="0"/>
        <v>Staunton &amp; Harrisonburg, VA</v>
      </c>
      <c r="C31" s="3"/>
      <c r="D31" s="24" t="s">
        <v>16</v>
      </c>
      <c r="E31" s="27" t="s">
        <v>17</v>
      </c>
      <c r="F31" s="3"/>
      <c r="G31" s="186">
        <v>94.900524126455906</v>
      </c>
      <c r="H31" s="181">
        <v>98.298106060606003</v>
      </c>
      <c r="I31" s="181">
        <v>97.857829732344399</v>
      </c>
      <c r="J31" s="181">
        <v>97.655684840425494</v>
      </c>
      <c r="K31" s="181">
        <v>111.128072594259</v>
      </c>
      <c r="L31" s="187">
        <v>100.55806859564299</v>
      </c>
      <c r="M31" s="181"/>
      <c r="N31" s="188">
        <v>137.83639803057699</v>
      </c>
      <c r="O31" s="189">
        <v>140.94689750000001</v>
      </c>
      <c r="P31" s="190">
        <v>139.41955083343899</v>
      </c>
      <c r="Q31" s="181"/>
      <c r="R31" s="191">
        <v>113.85884330633201</v>
      </c>
      <c r="S31" s="75"/>
      <c r="T31" s="30">
        <v>6.3857237875173798</v>
      </c>
      <c r="U31" s="162">
        <v>8.4057537478245994</v>
      </c>
      <c r="V31" s="162">
        <v>6.1724722265470202</v>
      </c>
      <c r="W31" s="162">
        <v>6.7559929618651804</v>
      </c>
      <c r="X31" s="162">
        <v>14.2699720496338</v>
      </c>
      <c r="Y31" s="167">
        <v>8.7866094458468105</v>
      </c>
      <c r="Z31" s="162"/>
      <c r="AA31" s="168">
        <v>12.4322106727413</v>
      </c>
      <c r="AB31" s="169">
        <v>15.55417430354</v>
      </c>
      <c r="AC31" s="170">
        <v>14.009815592084101</v>
      </c>
      <c r="AD31" s="162"/>
      <c r="AE31" s="171">
        <v>10.636645383401</v>
      </c>
      <c r="AF31" s="30"/>
      <c r="AG31" s="186">
        <v>99.682560844492201</v>
      </c>
      <c r="AH31" s="181">
        <v>95.796257392283806</v>
      </c>
      <c r="AI31" s="181">
        <v>97.268871379897703</v>
      </c>
      <c r="AJ31" s="181">
        <v>96.599713267589195</v>
      </c>
      <c r="AK31" s="181">
        <v>101.31450867052</v>
      </c>
      <c r="AL31" s="187">
        <v>98.1669837436785</v>
      </c>
      <c r="AM31" s="181"/>
      <c r="AN31" s="188">
        <v>124.531107453068</v>
      </c>
      <c r="AO31" s="189">
        <v>131.61018948850901</v>
      </c>
      <c r="AP31" s="190">
        <v>128.229884603806</v>
      </c>
      <c r="AQ31" s="181"/>
      <c r="AR31" s="191">
        <v>108.49268737649901</v>
      </c>
      <c r="AS31" s="75"/>
      <c r="AT31" s="30">
        <v>5.8901287067545898</v>
      </c>
      <c r="AU31" s="162">
        <v>5.4505397914504803</v>
      </c>
      <c r="AV31" s="162">
        <v>6.3162066940049097</v>
      </c>
      <c r="AW31" s="162">
        <v>4.0409566234971104</v>
      </c>
      <c r="AX31" s="162">
        <v>6.5416039905041803</v>
      </c>
      <c r="AY31" s="167">
        <v>5.6539553793011299</v>
      </c>
      <c r="AZ31" s="162"/>
      <c r="BA31" s="168">
        <v>1.9983090944890201</v>
      </c>
      <c r="BB31" s="169">
        <v>0.37990284869017599</v>
      </c>
      <c r="BC31" s="170">
        <v>1.1405486140879599</v>
      </c>
      <c r="BD31" s="162"/>
      <c r="BE31" s="171">
        <v>3.6604815367976098</v>
      </c>
    </row>
    <row r="32" spans="1:57" x14ac:dyDescent="0.25">
      <c r="A32" s="21" t="s">
        <v>51</v>
      </c>
      <c r="B32" s="3" t="str">
        <f t="shared" si="0"/>
        <v>Blacksburg &amp; Wytheville, VA</v>
      </c>
      <c r="C32" s="3"/>
      <c r="D32" s="24" t="s">
        <v>16</v>
      </c>
      <c r="E32" s="27" t="s">
        <v>17</v>
      </c>
      <c r="F32" s="3"/>
      <c r="G32" s="186">
        <v>99.153196016296903</v>
      </c>
      <c r="H32" s="181">
        <v>108.233679102214</v>
      </c>
      <c r="I32" s="181">
        <v>109.64823156682</v>
      </c>
      <c r="J32" s="181">
        <v>110.097770700636</v>
      </c>
      <c r="K32" s="181">
        <v>106.793092655717</v>
      </c>
      <c r="L32" s="187">
        <v>107.38064499648701</v>
      </c>
      <c r="M32" s="181"/>
      <c r="N32" s="188">
        <v>139.63939950372199</v>
      </c>
      <c r="O32" s="189">
        <v>143.187129735935</v>
      </c>
      <c r="P32" s="190">
        <v>141.48201908169301</v>
      </c>
      <c r="Q32" s="181"/>
      <c r="R32" s="191">
        <v>119.27300989851901</v>
      </c>
      <c r="S32" s="75"/>
      <c r="T32" s="30">
        <v>0.95355160217836799</v>
      </c>
      <c r="U32" s="162">
        <v>2.47240167283331</v>
      </c>
      <c r="V32" s="162">
        <v>4.2160448827927102</v>
      </c>
      <c r="W32" s="162">
        <v>6.7409776076274497</v>
      </c>
      <c r="X32" s="162">
        <v>-2.0516122025387999</v>
      </c>
      <c r="Y32" s="167">
        <v>2.5622307471301902</v>
      </c>
      <c r="Z32" s="162"/>
      <c r="AA32" s="168">
        <v>-41.485125522201898</v>
      </c>
      <c r="AB32" s="169">
        <v>-37.768896598727601</v>
      </c>
      <c r="AC32" s="170">
        <v>-39.621627533576302</v>
      </c>
      <c r="AD32" s="162"/>
      <c r="AE32" s="171">
        <v>-21.4658462319045</v>
      </c>
      <c r="AF32" s="30"/>
      <c r="AG32" s="186">
        <v>96.635856934960202</v>
      </c>
      <c r="AH32" s="181">
        <v>96.208446677724595</v>
      </c>
      <c r="AI32" s="181">
        <v>99.204619653376497</v>
      </c>
      <c r="AJ32" s="181">
        <v>99.801117354833394</v>
      </c>
      <c r="AK32" s="181">
        <v>100.437699335548</v>
      </c>
      <c r="AL32" s="187">
        <v>98.634404498858899</v>
      </c>
      <c r="AM32" s="181"/>
      <c r="AN32" s="188">
        <v>167.03468784302899</v>
      </c>
      <c r="AO32" s="189">
        <v>173.058925380977</v>
      </c>
      <c r="AP32" s="190">
        <v>170.11230503355699</v>
      </c>
      <c r="AQ32" s="181"/>
      <c r="AR32" s="191">
        <v>123.689588773613</v>
      </c>
      <c r="AS32" s="75"/>
      <c r="AT32" s="30">
        <v>2.6518886061859299</v>
      </c>
      <c r="AU32" s="162">
        <v>2.19295493750495</v>
      </c>
      <c r="AV32" s="162">
        <v>4.0758193921014696</v>
      </c>
      <c r="AW32" s="162">
        <v>4.5572500552576001</v>
      </c>
      <c r="AX32" s="162">
        <v>0.670222178175649</v>
      </c>
      <c r="AY32" s="167">
        <v>2.8169308100618999</v>
      </c>
      <c r="AZ32" s="162"/>
      <c r="BA32" s="168">
        <v>-3.6600601264887702</v>
      </c>
      <c r="BB32" s="169">
        <v>-0.430455424971522</v>
      </c>
      <c r="BC32" s="170">
        <v>-2.0080978713723998</v>
      </c>
      <c r="BD32" s="162"/>
      <c r="BE32" s="171">
        <v>0.43265547284312</v>
      </c>
    </row>
    <row r="33" spans="1:64" x14ac:dyDescent="0.25">
      <c r="A33" s="21" t="s">
        <v>52</v>
      </c>
      <c r="B33" s="3" t="str">
        <f t="shared" si="0"/>
        <v>Lynchburg, VA</v>
      </c>
      <c r="C33" s="3"/>
      <c r="D33" s="24" t="s">
        <v>16</v>
      </c>
      <c r="E33" s="27" t="s">
        <v>17</v>
      </c>
      <c r="F33" s="3"/>
      <c r="G33" s="186">
        <v>109.560349013657</v>
      </c>
      <c r="H33" s="181">
        <v>108.790274914089</v>
      </c>
      <c r="I33" s="181">
        <v>112.78191945606601</v>
      </c>
      <c r="J33" s="181">
        <v>112.932667364016</v>
      </c>
      <c r="K33" s="181">
        <v>117.431373836891</v>
      </c>
      <c r="L33" s="187">
        <v>112.50278485370001</v>
      </c>
      <c r="M33" s="181"/>
      <c r="N33" s="188">
        <v>132.78306951871599</v>
      </c>
      <c r="O33" s="189">
        <v>134.26008045432999</v>
      </c>
      <c r="P33" s="190">
        <v>133.566630680391</v>
      </c>
      <c r="Q33" s="181"/>
      <c r="R33" s="191">
        <v>119.10991179713299</v>
      </c>
      <c r="S33" s="75"/>
      <c r="T33" s="30">
        <v>7.3371852313780099</v>
      </c>
      <c r="U33" s="162">
        <v>4.1812765380229102</v>
      </c>
      <c r="V33" s="162">
        <v>4.3066221211669404</v>
      </c>
      <c r="W33" s="162">
        <v>3.62665072661069</v>
      </c>
      <c r="X33" s="162">
        <v>3.2345526804759399</v>
      </c>
      <c r="Y33" s="167">
        <v>4.1456652472618201</v>
      </c>
      <c r="Z33" s="162"/>
      <c r="AA33" s="168">
        <v>-7.7373378594548399</v>
      </c>
      <c r="AB33" s="169">
        <v>-9.7634369477945295</v>
      </c>
      <c r="AC33" s="170">
        <v>-8.7698349924658796</v>
      </c>
      <c r="AD33" s="162"/>
      <c r="AE33" s="171">
        <v>-1.7614043833294499</v>
      </c>
      <c r="AF33" s="30"/>
      <c r="AG33" s="186">
        <v>106.68281640625</v>
      </c>
      <c r="AH33" s="181">
        <v>106.60713439710401</v>
      </c>
      <c r="AI33" s="181">
        <v>110.18891316371599</v>
      </c>
      <c r="AJ33" s="181">
        <v>110.13536852180999</v>
      </c>
      <c r="AK33" s="181">
        <v>114.97201436822</v>
      </c>
      <c r="AL33" s="187">
        <v>110.00131808909001</v>
      </c>
      <c r="AM33" s="181"/>
      <c r="AN33" s="188">
        <v>143.94656707088299</v>
      </c>
      <c r="AO33" s="189">
        <v>146.558698565718</v>
      </c>
      <c r="AP33" s="190">
        <v>145.292752499242</v>
      </c>
      <c r="AQ33" s="181"/>
      <c r="AR33" s="191">
        <v>121.80493981519</v>
      </c>
      <c r="AS33" s="75"/>
      <c r="AT33" s="30">
        <v>3.9121963077122501</v>
      </c>
      <c r="AU33" s="162">
        <v>4.1157165357380299</v>
      </c>
      <c r="AV33" s="162">
        <v>3.4149054795377598</v>
      </c>
      <c r="AW33" s="162">
        <v>4.46061689288209</v>
      </c>
      <c r="AX33" s="162">
        <v>6.2926728498192102</v>
      </c>
      <c r="AY33" s="167">
        <v>4.4994781226488696</v>
      </c>
      <c r="AZ33" s="162"/>
      <c r="BA33" s="168">
        <v>6.8429164184396596</v>
      </c>
      <c r="BB33" s="169">
        <v>5.11892955430518</v>
      </c>
      <c r="BC33" s="170">
        <v>5.9408579559981396</v>
      </c>
      <c r="BD33" s="162"/>
      <c r="BE33" s="171">
        <v>4.6467260458359601</v>
      </c>
    </row>
    <row r="34" spans="1:64" x14ac:dyDescent="0.25">
      <c r="A34" s="21" t="s">
        <v>77</v>
      </c>
      <c r="B34" s="3" t="str">
        <f t="shared" si="0"/>
        <v>Central Virginia</v>
      </c>
      <c r="C34" s="3"/>
      <c r="D34" s="24" t="s">
        <v>16</v>
      </c>
      <c r="E34" s="27" t="s">
        <v>17</v>
      </c>
      <c r="F34" s="3"/>
      <c r="G34" s="186">
        <v>106.91636747624</v>
      </c>
      <c r="H34" s="181">
        <v>114.06446811936399</v>
      </c>
      <c r="I34" s="181">
        <v>118.366663068544</v>
      </c>
      <c r="J34" s="181">
        <v>118.61388318197601</v>
      </c>
      <c r="K34" s="181">
        <v>115.771709466399</v>
      </c>
      <c r="L34" s="187">
        <v>115.255315350619</v>
      </c>
      <c r="M34" s="181"/>
      <c r="N34" s="188">
        <v>137.86694505494501</v>
      </c>
      <c r="O34" s="189">
        <v>137.83093415226301</v>
      </c>
      <c r="P34" s="190">
        <v>137.848301370538</v>
      </c>
      <c r="Q34" s="181"/>
      <c r="R34" s="191">
        <v>122.176138227343</v>
      </c>
      <c r="S34" s="75"/>
      <c r="T34" s="30">
        <v>4.4674309271222299</v>
      </c>
      <c r="U34" s="162">
        <v>5.7864217493139103</v>
      </c>
      <c r="V34" s="162">
        <v>7.5752094930890799</v>
      </c>
      <c r="W34" s="162">
        <v>7.3905822474998697</v>
      </c>
      <c r="X34" s="162">
        <v>4.9413166421236303</v>
      </c>
      <c r="Y34" s="167">
        <v>6.1839451329687201</v>
      </c>
      <c r="Z34" s="162"/>
      <c r="AA34" s="168">
        <v>-1.0964575081741901</v>
      </c>
      <c r="AB34" s="169">
        <v>-4.2851542661662902</v>
      </c>
      <c r="AC34" s="170">
        <v>-2.77838156518213</v>
      </c>
      <c r="AD34" s="162"/>
      <c r="AE34" s="171">
        <v>2.5656713250462602</v>
      </c>
      <c r="AF34" s="30"/>
      <c r="AG34" s="186">
        <v>107.600308833144</v>
      </c>
      <c r="AH34" s="181">
        <v>108.179060940131</v>
      </c>
      <c r="AI34" s="181">
        <v>112.78480270255599</v>
      </c>
      <c r="AJ34" s="181">
        <v>112.80974324614</v>
      </c>
      <c r="AK34" s="181">
        <v>112.110466363432</v>
      </c>
      <c r="AL34" s="187">
        <v>110.897115449569</v>
      </c>
      <c r="AM34" s="181"/>
      <c r="AN34" s="188">
        <v>134.133082471351</v>
      </c>
      <c r="AO34" s="189">
        <v>138.33160426165199</v>
      </c>
      <c r="AP34" s="190">
        <v>136.30645606848</v>
      </c>
      <c r="AQ34" s="181"/>
      <c r="AR34" s="191">
        <v>119.093919446142</v>
      </c>
      <c r="AS34" s="75"/>
      <c r="AT34" s="30">
        <v>3.9408483035579298</v>
      </c>
      <c r="AU34" s="162">
        <v>4.8246049322979196</v>
      </c>
      <c r="AV34" s="162">
        <v>5.4196747184519101</v>
      </c>
      <c r="AW34" s="162">
        <v>5.9873968746293098</v>
      </c>
      <c r="AX34" s="162">
        <v>4.5929692089164202</v>
      </c>
      <c r="AY34" s="167">
        <v>5.0218228977519797</v>
      </c>
      <c r="AZ34" s="162"/>
      <c r="BA34" s="168">
        <v>1.9127660449799799</v>
      </c>
      <c r="BB34" s="169">
        <v>0.16719559401447001</v>
      </c>
      <c r="BC34" s="170">
        <v>0.97711836502226002</v>
      </c>
      <c r="BD34" s="162"/>
      <c r="BE34" s="171">
        <v>3.4485815657148202</v>
      </c>
    </row>
    <row r="35" spans="1:64" x14ac:dyDescent="0.25">
      <c r="A35" s="21" t="s">
        <v>78</v>
      </c>
      <c r="B35" s="3" t="str">
        <f t="shared" si="0"/>
        <v>Chesapeake Bay</v>
      </c>
      <c r="C35" s="3"/>
      <c r="D35" s="24" t="s">
        <v>16</v>
      </c>
      <c r="E35" s="27" t="s">
        <v>17</v>
      </c>
      <c r="F35" s="3"/>
      <c r="G35" s="186">
        <v>115.505208711433</v>
      </c>
      <c r="H35" s="181">
        <v>108.222140804597</v>
      </c>
      <c r="I35" s="181">
        <v>108.40485829959501</v>
      </c>
      <c r="J35" s="181">
        <v>101.05683988764</v>
      </c>
      <c r="K35" s="181">
        <v>115.918475336322</v>
      </c>
      <c r="L35" s="187">
        <v>109.46747105966099</v>
      </c>
      <c r="M35" s="181"/>
      <c r="N35" s="188">
        <v>146.45249391727401</v>
      </c>
      <c r="O35" s="189">
        <v>146.40424379232499</v>
      </c>
      <c r="P35" s="190">
        <v>146.42746487119399</v>
      </c>
      <c r="Q35" s="181"/>
      <c r="R35" s="191">
        <v>121.901520583021</v>
      </c>
      <c r="S35" s="75"/>
      <c r="T35" s="30">
        <v>6.52956433444868</v>
      </c>
      <c r="U35" s="162">
        <v>-4.2907707529647903</v>
      </c>
      <c r="V35" s="162">
        <v>-3.2421400594926002</v>
      </c>
      <c r="W35" s="162">
        <v>-3.8761107901970799</v>
      </c>
      <c r="X35" s="162">
        <v>5.2008408886044197</v>
      </c>
      <c r="Y35" s="167">
        <v>-0.32492244672230303</v>
      </c>
      <c r="Z35" s="162"/>
      <c r="AA35" s="168">
        <v>0.127545470663497</v>
      </c>
      <c r="AB35" s="169">
        <v>-5.1124335681365602</v>
      </c>
      <c r="AC35" s="170">
        <v>-2.6747105830561799</v>
      </c>
      <c r="AD35" s="162"/>
      <c r="AE35" s="171">
        <v>-0.41445290328523099</v>
      </c>
      <c r="AF35" s="30"/>
      <c r="AG35" s="186">
        <v>125.458744734625</v>
      </c>
      <c r="AH35" s="181">
        <v>116.69365316555201</v>
      </c>
      <c r="AI35" s="181">
        <v>111.01988517745301</v>
      </c>
      <c r="AJ35" s="181">
        <v>110.76049569707401</v>
      </c>
      <c r="AK35" s="181">
        <v>117.73165697674401</v>
      </c>
      <c r="AL35" s="187">
        <v>115.959170880428</v>
      </c>
      <c r="AM35" s="181"/>
      <c r="AN35" s="188">
        <v>149.98888107416801</v>
      </c>
      <c r="AO35" s="189">
        <v>154.30713992974199</v>
      </c>
      <c r="AP35" s="190">
        <v>152.243033312958</v>
      </c>
      <c r="AQ35" s="181"/>
      <c r="AR35" s="191">
        <v>127.83600140055999</v>
      </c>
      <c r="AS35" s="75"/>
      <c r="AT35" s="30">
        <v>1.2524595041220099</v>
      </c>
      <c r="AU35" s="162">
        <v>0.85174550286461803</v>
      </c>
      <c r="AV35" s="162">
        <v>-2.1253518826189199</v>
      </c>
      <c r="AW35" s="162">
        <v>0.969325618695981</v>
      </c>
      <c r="AX35" s="162">
        <v>4.6768903762694798</v>
      </c>
      <c r="AY35" s="167">
        <v>1.1616930939257499</v>
      </c>
      <c r="AZ35" s="162"/>
      <c r="BA35" s="168">
        <v>1.0157515455242601</v>
      </c>
      <c r="BB35" s="169">
        <v>-1.55591790622493</v>
      </c>
      <c r="BC35" s="170">
        <v>-0.40118963093704402</v>
      </c>
      <c r="BD35" s="162"/>
      <c r="BE35" s="171">
        <v>0.81565808563368403</v>
      </c>
    </row>
    <row r="36" spans="1:64" x14ac:dyDescent="0.25">
      <c r="A36" s="21" t="s">
        <v>79</v>
      </c>
      <c r="B36" s="3" t="str">
        <f t="shared" si="0"/>
        <v>Coastal Virginia - Eastern Shore</v>
      </c>
      <c r="C36" s="3"/>
      <c r="D36" s="24" t="s">
        <v>16</v>
      </c>
      <c r="E36" s="27" t="s">
        <v>17</v>
      </c>
      <c r="F36" s="3"/>
      <c r="G36" s="186">
        <v>114.226262482168</v>
      </c>
      <c r="H36" s="181">
        <v>114.029102272727</v>
      </c>
      <c r="I36" s="181">
        <v>112.15803149606199</v>
      </c>
      <c r="J36" s="181">
        <v>112.924601092896</v>
      </c>
      <c r="K36" s="181">
        <v>115.21259061833599</v>
      </c>
      <c r="L36" s="187">
        <v>113.699312977099</v>
      </c>
      <c r="M36" s="181"/>
      <c r="N36" s="188">
        <v>159.34641706161099</v>
      </c>
      <c r="O36" s="189">
        <v>164.802247292418</v>
      </c>
      <c r="P36" s="190">
        <v>162.14117429496</v>
      </c>
      <c r="Q36" s="181"/>
      <c r="R36" s="191">
        <v>129.85406876349001</v>
      </c>
      <c r="S36" s="75"/>
      <c r="T36" s="30">
        <v>-7.0028810543566502</v>
      </c>
      <c r="U36" s="162">
        <v>-4.76930196054803</v>
      </c>
      <c r="V36" s="162">
        <v>-5.9324829818258698</v>
      </c>
      <c r="W36" s="162">
        <v>-4.0551724592856697</v>
      </c>
      <c r="X36" s="162">
        <v>-5.5210463223425297</v>
      </c>
      <c r="Y36" s="167">
        <v>-5.4108057561811203</v>
      </c>
      <c r="Z36" s="162"/>
      <c r="AA36" s="168">
        <v>-0.49747844343515801</v>
      </c>
      <c r="AB36" s="169">
        <v>-0.28456623720315299</v>
      </c>
      <c r="AC36" s="170">
        <v>-0.37302472202435699</v>
      </c>
      <c r="AD36" s="162"/>
      <c r="AE36" s="171">
        <v>-3.9807268399897202</v>
      </c>
      <c r="AF36" s="30"/>
      <c r="AG36" s="186">
        <v>147.10680730896999</v>
      </c>
      <c r="AH36" s="181">
        <v>130.657424684159</v>
      </c>
      <c r="AI36" s="181">
        <v>128.100080118694</v>
      </c>
      <c r="AJ36" s="181">
        <v>127.10445621064601</v>
      </c>
      <c r="AK36" s="181">
        <v>127.867516470925</v>
      </c>
      <c r="AL36" s="187">
        <v>131.79654145392601</v>
      </c>
      <c r="AM36" s="181"/>
      <c r="AN36" s="188">
        <v>168.54073633049799</v>
      </c>
      <c r="AO36" s="189">
        <v>178.225348253025</v>
      </c>
      <c r="AP36" s="190">
        <v>173.533544855191</v>
      </c>
      <c r="AQ36" s="181"/>
      <c r="AR36" s="191">
        <v>146.00780205243299</v>
      </c>
      <c r="AS36" s="75"/>
      <c r="AT36" s="30">
        <v>-0.90817848594110495</v>
      </c>
      <c r="AU36" s="162">
        <v>-1.2465032980475801</v>
      </c>
      <c r="AV36" s="162">
        <v>-2.6775798212106698</v>
      </c>
      <c r="AW36" s="162">
        <v>-1.6312746224866199</v>
      </c>
      <c r="AX36" s="162">
        <v>-1.51983344279887</v>
      </c>
      <c r="AY36" s="167">
        <v>-1.6857391186203501</v>
      </c>
      <c r="AZ36" s="162"/>
      <c r="BA36" s="168">
        <v>-0.21019924088370501</v>
      </c>
      <c r="BB36" s="169">
        <v>0.54334490832545601</v>
      </c>
      <c r="BC36" s="170">
        <v>0.19543356327783301</v>
      </c>
      <c r="BD36" s="162"/>
      <c r="BE36" s="171">
        <v>-1.19019815298904</v>
      </c>
    </row>
    <row r="37" spans="1:64" x14ac:dyDescent="0.25">
      <c r="A37" s="21" t="s">
        <v>80</v>
      </c>
      <c r="B37" s="3" t="str">
        <f t="shared" si="0"/>
        <v>Coastal Virginia - Hampton Roads</v>
      </c>
      <c r="C37" s="3"/>
      <c r="D37" s="24" t="s">
        <v>16</v>
      </c>
      <c r="E37" s="27" t="s">
        <v>17</v>
      </c>
      <c r="F37" s="3"/>
      <c r="G37" s="186">
        <v>107.96945476514099</v>
      </c>
      <c r="H37" s="181">
        <v>114.1141425</v>
      </c>
      <c r="I37" s="181">
        <v>115.68632045120501</v>
      </c>
      <c r="J37" s="181">
        <v>115.581287143956</v>
      </c>
      <c r="K37" s="181">
        <v>110.66846092903</v>
      </c>
      <c r="L37" s="187">
        <v>113.047041730391</v>
      </c>
      <c r="M37" s="181"/>
      <c r="N37" s="188">
        <v>142.00033219431401</v>
      </c>
      <c r="O37" s="189">
        <v>148.857676923593</v>
      </c>
      <c r="P37" s="190">
        <v>145.512323159414</v>
      </c>
      <c r="Q37" s="181"/>
      <c r="R37" s="191">
        <v>123.708421016987</v>
      </c>
      <c r="S37" s="75"/>
      <c r="T37" s="30">
        <v>0.93627090925786105</v>
      </c>
      <c r="U37" s="162">
        <v>1.73610041124814</v>
      </c>
      <c r="V37" s="162">
        <v>1.11966793426494</v>
      </c>
      <c r="W37" s="162">
        <v>1.5682636905249601</v>
      </c>
      <c r="X37" s="162">
        <v>-1.6874635329833501</v>
      </c>
      <c r="Y37" s="167">
        <v>0.74310687889874405</v>
      </c>
      <c r="Z37" s="162"/>
      <c r="AA37" s="168">
        <v>-6.9748843041438399E-2</v>
      </c>
      <c r="AB37" s="169">
        <v>-0.50588878051486796</v>
      </c>
      <c r="AC37" s="170">
        <v>-0.31754173670712199</v>
      </c>
      <c r="AD37" s="162"/>
      <c r="AE37" s="171">
        <v>0.115039903024911</v>
      </c>
      <c r="AF37" s="30"/>
      <c r="AG37" s="186">
        <v>131.962838767368</v>
      </c>
      <c r="AH37" s="181">
        <v>117.770457658041</v>
      </c>
      <c r="AI37" s="181">
        <v>118.52458370507399</v>
      </c>
      <c r="AJ37" s="181">
        <v>117.71515799729301</v>
      </c>
      <c r="AK37" s="181">
        <v>118.116835490485</v>
      </c>
      <c r="AL37" s="187">
        <v>120.76199898542301</v>
      </c>
      <c r="AM37" s="181"/>
      <c r="AN37" s="188">
        <v>155.24875977694401</v>
      </c>
      <c r="AO37" s="189">
        <v>167.77677500270801</v>
      </c>
      <c r="AP37" s="190">
        <v>161.79730896561301</v>
      </c>
      <c r="AQ37" s="181"/>
      <c r="AR37" s="191">
        <v>134.71652823698801</v>
      </c>
      <c r="AS37" s="75"/>
      <c r="AT37" s="30">
        <v>-0.69176291445778804</v>
      </c>
      <c r="AU37" s="162">
        <v>1.2121277457587301</v>
      </c>
      <c r="AV37" s="162">
        <v>0.66630809880086905</v>
      </c>
      <c r="AW37" s="162">
        <v>0.16951085192031501</v>
      </c>
      <c r="AX37" s="162">
        <v>-0.50426600067632599</v>
      </c>
      <c r="AY37" s="167">
        <v>0.15527704582028101</v>
      </c>
      <c r="AZ37" s="162"/>
      <c r="BA37" s="168">
        <v>-0.39219990908109897</v>
      </c>
      <c r="BB37" s="169">
        <v>0.50365986663031204</v>
      </c>
      <c r="BC37" s="170">
        <v>0.10278968818715201</v>
      </c>
      <c r="BD37" s="162"/>
      <c r="BE37" s="171">
        <v>-5.17146382175869E-2</v>
      </c>
    </row>
    <row r="38" spans="1:64" x14ac:dyDescent="0.25">
      <c r="A38" s="20" t="s">
        <v>81</v>
      </c>
      <c r="B38" s="3" t="str">
        <f t="shared" si="0"/>
        <v>Northern Virginia</v>
      </c>
      <c r="C38" s="3"/>
      <c r="D38" s="24" t="s">
        <v>16</v>
      </c>
      <c r="E38" s="27" t="s">
        <v>17</v>
      </c>
      <c r="F38" s="3"/>
      <c r="G38" s="186">
        <v>154.44704298356501</v>
      </c>
      <c r="H38" s="181">
        <v>179.01769778814801</v>
      </c>
      <c r="I38" s="181">
        <v>188.11016385235001</v>
      </c>
      <c r="J38" s="181">
        <v>182.73540554733299</v>
      </c>
      <c r="K38" s="181">
        <v>154.767811209954</v>
      </c>
      <c r="L38" s="187">
        <v>173.520774314753</v>
      </c>
      <c r="M38" s="181"/>
      <c r="N38" s="188">
        <v>134.34315063079401</v>
      </c>
      <c r="O38" s="189">
        <v>132.37232553323599</v>
      </c>
      <c r="P38" s="190">
        <v>133.344323068157</v>
      </c>
      <c r="Q38" s="181"/>
      <c r="R38" s="191">
        <v>163.168689382086</v>
      </c>
      <c r="S38" s="75"/>
      <c r="T38" s="30">
        <v>16.675283288981401</v>
      </c>
      <c r="U38" s="162">
        <v>14.716332623690199</v>
      </c>
      <c r="V38" s="162">
        <v>14.456389870838199</v>
      </c>
      <c r="W38" s="162">
        <v>14.5321266279011</v>
      </c>
      <c r="X38" s="162">
        <v>6.8833036608458897</v>
      </c>
      <c r="Y38" s="167">
        <v>13.526454101763701</v>
      </c>
      <c r="Z38" s="162"/>
      <c r="AA38" s="168">
        <v>2.9098145928006498</v>
      </c>
      <c r="AB38" s="169">
        <v>0.80458972750984303</v>
      </c>
      <c r="AC38" s="170">
        <v>1.83715198766023</v>
      </c>
      <c r="AD38" s="162"/>
      <c r="AE38" s="171">
        <v>11.437049097945</v>
      </c>
      <c r="AF38" s="30"/>
      <c r="AG38" s="186">
        <v>129.732740525314</v>
      </c>
      <c r="AH38" s="181">
        <v>144.66927655013399</v>
      </c>
      <c r="AI38" s="181">
        <v>152.97035649963999</v>
      </c>
      <c r="AJ38" s="181">
        <v>150.32964341062899</v>
      </c>
      <c r="AK38" s="181">
        <v>135.12250954137201</v>
      </c>
      <c r="AL38" s="187">
        <v>143.30032187561699</v>
      </c>
      <c r="AM38" s="181"/>
      <c r="AN38" s="188">
        <v>128.066551182902</v>
      </c>
      <c r="AO38" s="189">
        <v>129.49701979428499</v>
      </c>
      <c r="AP38" s="190">
        <v>128.81199055695001</v>
      </c>
      <c r="AQ38" s="181"/>
      <c r="AR38" s="191">
        <v>138.94369011281199</v>
      </c>
      <c r="AS38" s="75"/>
      <c r="AT38" s="30">
        <v>8.6444169737936196</v>
      </c>
      <c r="AU38" s="162">
        <v>9.1348756509769302</v>
      </c>
      <c r="AV38" s="162">
        <v>9.2944352029337196</v>
      </c>
      <c r="AW38" s="162">
        <v>9.27910171481515</v>
      </c>
      <c r="AX38" s="162">
        <v>4.5579628894215398</v>
      </c>
      <c r="AY38" s="167">
        <v>8.2832313816005101</v>
      </c>
      <c r="AZ38" s="162"/>
      <c r="BA38" s="168">
        <v>4.0741357880731002</v>
      </c>
      <c r="BB38" s="169">
        <v>3.8203547866466199</v>
      </c>
      <c r="BC38" s="170">
        <v>3.94783116184546</v>
      </c>
      <c r="BD38" s="162"/>
      <c r="BE38" s="171">
        <v>7.0819074894584402</v>
      </c>
    </row>
    <row r="39" spans="1:64" x14ac:dyDescent="0.25">
      <c r="A39" s="22" t="s">
        <v>82</v>
      </c>
      <c r="B39" s="3" t="str">
        <f t="shared" si="0"/>
        <v>Shenandoah Valley</v>
      </c>
      <c r="C39" s="3"/>
      <c r="D39" s="25" t="s">
        <v>16</v>
      </c>
      <c r="E39" s="28" t="s">
        <v>17</v>
      </c>
      <c r="F39" s="3"/>
      <c r="G39" s="192">
        <v>96.658161611965099</v>
      </c>
      <c r="H39" s="193">
        <v>99.0626496581624</v>
      </c>
      <c r="I39" s="193">
        <v>99.676969552048405</v>
      </c>
      <c r="J39" s="193">
        <v>99.705160453808702</v>
      </c>
      <c r="K39" s="193">
        <v>106.450858076009</v>
      </c>
      <c r="L39" s="194">
        <v>100.596817272424</v>
      </c>
      <c r="M39" s="181"/>
      <c r="N39" s="195">
        <v>129.27331107252499</v>
      </c>
      <c r="O39" s="196">
        <v>131.03903584048399</v>
      </c>
      <c r="P39" s="197">
        <v>130.18120822788899</v>
      </c>
      <c r="Q39" s="181"/>
      <c r="R39" s="198">
        <v>110.63899803968999</v>
      </c>
      <c r="S39" s="75"/>
      <c r="T39" s="31">
        <v>3.0996641678150101</v>
      </c>
      <c r="U39" s="172">
        <v>5.6793373086832499</v>
      </c>
      <c r="V39" s="172">
        <v>4.9554034585631799</v>
      </c>
      <c r="W39" s="172">
        <v>4.6873251468562298</v>
      </c>
      <c r="X39" s="172">
        <v>5.3442212525068404</v>
      </c>
      <c r="Y39" s="173">
        <v>4.76383891143883</v>
      </c>
      <c r="Z39" s="162"/>
      <c r="AA39" s="174">
        <v>1.4312025929212899</v>
      </c>
      <c r="AB39" s="175">
        <v>1.2863718155702399</v>
      </c>
      <c r="AC39" s="176">
        <v>1.36964576683332</v>
      </c>
      <c r="AD39" s="162"/>
      <c r="AE39" s="177">
        <v>2.7869432862922801</v>
      </c>
      <c r="AF39" s="31"/>
      <c r="AG39" s="192">
        <v>99.378486848443899</v>
      </c>
      <c r="AH39" s="193">
        <v>96.133035517950105</v>
      </c>
      <c r="AI39" s="193">
        <v>97.935014141240998</v>
      </c>
      <c r="AJ39" s="193">
        <v>97.258228287841106</v>
      </c>
      <c r="AK39" s="193">
        <v>100.26029059208101</v>
      </c>
      <c r="AL39" s="194">
        <v>98.229097745020596</v>
      </c>
      <c r="AM39" s="181"/>
      <c r="AN39" s="195">
        <v>123.222916523649</v>
      </c>
      <c r="AO39" s="196">
        <v>127.923764851249</v>
      </c>
      <c r="AP39" s="197">
        <v>125.667401024762</v>
      </c>
      <c r="AQ39" s="181"/>
      <c r="AR39" s="198">
        <v>107.76394230163601</v>
      </c>
      <c r="AS39" s="75"/>
      <c r="AT39" s="31">
        <v>2.12646776606501</v>
      </c>
      <c r="AU39" s="172">
        <v>3.62409902005898</v>
      </c>
      <c r="AV39" s="172">
        <v>4.5113203315574699</v>
      </c>
      <c r="AW39" s="172">
        <v>2.7022483934564301</v>
      </c>
      <c r="AX39" s="172">
        <v>2.0916783469958502</v>
      </c>
      <c r="AY39" s="173">
        <v>2.98257336435146</v>
      </c>
      <c r="AZ39" s="162"/>
      <c r="BA39" s="174">
        <v>-3.8710052121443399E-2</v>
      </c>
      <c r="BB39" s="175">
        <v>-0.93003259268299299</v>
      </c>
      <c r="BC39" s="176">
        <v>-0.52110417339814197</v>
      </c>
      <c r="BD39" s="162"/>
      <c r="BE39" s="177">
        <v>1.3641333177963499</v>
      </c>
    </row>
    <row r="40" spans="1:64" ht="13" x14ac:dyDescent="0.3">
      <c r="A40" s="19" t="s">
        <v>83</v>
      </c>
      <c r="B40" s="3" t="str">
        <f t="shared" si="0"/>
        <v>Southern Virginia</v>
      </c>
      <c r="C40" s="9"/>
      <c r="D40" s="23" t="s">
        <v>16</v>
      </c>
      <c r="E40" s="26" t="s">
        <v>17</v>
      </c>
      <c r="F40" s="3"/>
      <c r="G40" s="178">
        <v>141.533428961748</v>
      </c>
      <c r="H40" s="179">
        <v>102.86251243781</v>
      </c>
      <c r="I40" s="179">
        <v>101.70825786646201</v>
      </c>
      <c r="J40" s="179">
        <v>100.10750493485899</v>
      </c>
      <c r="K40" s="179">
        <v>96.947749796913001</v>
      </c>
      <c r="L40" s="180">
        <v>107.80745187975999</v>
      </c>
      <c r="M40" s="181"/>
      <c r="N40" s="182">
        <v>103.820885873902</v>
      </c>
      <c r="O40" s="183">
        <v>107.105535257581</v>
      </c>
      <c r="P40" s="184">
        <v>105.535569330535</v>
      </c>
      <c r="Q40" s="181"/>
      <c r="R40" s="185">
        <v>107.12492379096901</v>
      </c>
      <c r="S40" s="75"/>
      <c r="T40" s="29">
        <v>16.925689084285999</v>
      </c>
      <c r="U40" s="160">
        <v>10.6174999499253</v>
      </c>
      <c r="V40" s="160">
        <v>10.2708978726063</v>
      </c>
      <c r="W40" s="160">
        <v>9.3501143760694898</v>
      </c>
      <c r="X40" s="160">
        <v>7.6173939535715096</v>
      </c>
      <c r="Y40" s="161">
        <v>10.756603435235499</v>
      </c>
      <c r="Z40" s="162"/>
      <c r="AA40" s="163">
        <v>-0.56884963633241503</v>
      </c>
      <c r="AB40" s="164">
        <v>-0.24841174470900099</v>
      </c>
      <c r="AC40" s="165">
        <v>-0.35919998796681701</v>
      </c>
      <c r="AD40" s="162"/>
      <c r="AE40" s="166">
        <v>7.0926241652408599</v>
      </c>
      <c r="AF40" s="29"/>
      <c r="AG40" s="178">
        <v>109.72932709794701</v>
      </c>
      <c r="AH40" s="179">
        <v>99.827150487691497</v>
      </c>
      <c r="AI40" s="179">
        <v>102.618452658227</v>
      </c>
      <c r="AJ40" s="179">
        <v>114.059907077896</v>
      </c>
      <c r="AK40" s="179">
        <v>123.875163780306</v>
      </c>
      <c r="AL40" s="180">
        <v>110.402826143171</v>
      </c>
      <c r="AM40" s="181"/>
      <c r="AN40" s="182">
        <v>133.561174758193</v>
      </c>
      <c r="AO40" s="183">
        <v>137.19223844715501</v>
      </c>
      <c r="AP40" s="184">
        <v>135.42499908592299</v>
      </c>
      <c r="AQ40" s="181"/>
      <c r="AR40" s="185">
        <v>118.420357467123</v>
      </c>
      <c r="AS40" s="75"/>
      <c r="AT40" s="29">
        <v>11.3460026703218</v>
      </c>
      <c r="AU40" s="160">
        <v>10.1388562726916</v>
      </c>
      <c r="AV40" s="160">
        <v>10.649858626745001</v>
      </c>
      <c r="AW40" s="160">
        <v>14.004477276595299</v>
      </c>
      <c r="AX40" s="160">
        <v>10.954961928913701</v>
      </c>
      <c r="AY40" s="161">
        <v>11.399004660648201</v>
      </c>
      <c r="AZ40" s="162"/>
      <c r="BA40" s="163">
        <v>8.5290198599826699</v>
      </c>
      <c r="BB40" s="164">
        <v>9.74851462778377</v>
      </c>
      <c r="BC40" s="165">
        <v>9.1684681256880101</v>
      </c>
      <c r="BD40" s="162"/>
      <c r="BE40" s="166">
        <v>10.4224904883782</v>
      </c>
      <c r="BF40" s="76"/>
      <c r="BG40" s="76"/>
      <c r="BH40" s="76"/>
      <c r="BI40" s="76"/>
      <c r="BJ40" s="76"/>
      <c r="BK40" s="76"/>
      <c r="BL40" s="76"/>
    </row>
    <row r="41" spans="1:64" x14ac:dyDescent="0.25">
      <c r="A41" s="20" t="s">
        <v>84</v>
      </c>
      <c r="B41" s="3" t="str">
        <f t="shared" si="0"/>
        <v>Southwest Virginia - Blue Ridge Highlands</v>
      </c>
      <c r="C41" s="10"/>
      <c r="D41" s="24" t="s">
        <v>16</v>
      </c>
      <c r="E41" s="27" t="s">
        <v>17</v>
      </c>
      <c r="F41" s="3"/>
      <c r="G41" s="186">
        <v>122.664778296382</v>
      </c>
      <c r="H41" s="181">
        <v>115.727098765432</v>
      </c>
      <c r="I41" s="181">
        <v>112.888483285183</v>
      </c>
      <c r="J41" s="181">
        <v>118.25853945818599</v>
      </c>
      <c r="K41" s="181">
        <v>141.569282240809</v>
      </c>
      <c r="L41" s="187">
        <v>122.48675417661001</v>
      </c>
      <c r="M41" s="181"/>
      <c r="N41" s="188">
        <v>184.57829701372</v>
      </c>
      <c r="O41" s="189">
        <v>183.640659674722</v>
      </c>
      <c r="P41" s="190">
        <v>184.09538515734999</v>
      </c>
      <c r="Q41" s="181"/>
      <c r="R41" s="191">
        <v>144.45801669504999</v>
      </c>
      <c r="S41" s="75"/>
      <c r="T41" s="30">
        <v>8.7475329490186304</v>
      </c>
      <c r="U41" s="162">
        <v>2.3249455439256201</v>
      </c>
      <c r="V41" s="162">
        <v>0.82671112906243605</v>
      </c>
      <c r="W41" s="162">
        <v>3.1166554673819502</v>
      </c>
      <c r="X41" s="162">
        <v>0.74429412045028298</v>
      </c>
      <c r="Y41" s="167">
        <v>2.4147617919947999</v>
      </c>
      <c r="Z41" s="162"/>
      <c r="AA41" s="168">
        <v>-22.1249376008662</v>
      </c>
      <c r="AB41" s="169">
        <v>-21.009052835524599</v>
      </c>
      <c r="AC41" s="170">
        <v>-21.571079104313998</v>
      </c>
      <c r="AD41" s="162"/>
      <c r="AE41" s="171">
        <v>-10.7989516908202</v>
      </c>
      <c r="AF41" s="30"/>
      <c r="AG41" s="186">
        <v>109.589085672621</v>
      </c>
      <c r="AH41" s="181">
        <v>104.659747398685</v>
      </c>
      <c r="AI41" s="181">
        <v>105.646819126819</v>
      </c>
      <c r="AJ41" s="181">
        <v>108.020900815896</v>
      </c>
      <c r="AK41" s="181">
        <v>117.256146155935</v>
      </c>
      <c r="AL41" s="187">
        <v>109.276293699436</v>
      </c>
      <c r="AM41" s="181"/>
      <c r="AN41" s="188">
        <v>175.36047856750301</v>
      </c>
      <c r="AO41" s="189">
        <v>177.43729305506801</v>
      </c>
      <c r="AP41" s="190">
        <v>176.42149426574599</v>
      </c>
      <c r="AQ41" s="181"/>
      <c r="AR41" s="191">
        <v>133.02479108568801</v>
      </c>
      <c r="AS41" s="75"/>
      <c r="AT41" s="30">
        <v>2.6614034469961698</v>
      </c>
      <c r="AU41" s="162">
        <v>0.76800076342012602</v>
      </c>
      <c r="AV41" s="162">
        <v>1.3258039307227001</v>
      </c>
      <c r="AW41" s="162">
        <v>5.10140676978006</v>
      </c>
      <c r="AX41" s="162">
        <v>0.25405561524333398</v>
      </c>
      <c r="AY41" s="167">
        <v>1.9584798061968101</v>
      </c>
      <c r="AZ41" s="162"/>
      <c r="BA41" s="168">
        <v>0.881433410967421</v>
      </c>
      <c r="BB41" s="169">
        <v>1.8887962313534701</v>
      </c>
      <c r="BC41" s="170">
        <v>1.39706699260842</v>
      </c>
      <c r="BD41" s="162"/>
      <c r="BE41" s="171">
        <v>1.52291052484428</v>
      </c>
      <c r="BF41" s="76"/>
      <c r="BG41" s="76"/>
      <c r="BH41" s="76"/>
      <c r="BI41" s="76"/>
      <c r="BJ41" s="76"/>
      <c r="BK41" s="76"/>
      <c r="BL41" s="76"/>
    </row>
    <row r="42" spans="1:64" x14ac:dyDescent="0.25">
      <c r="A42" s="21" t="s">
        <v>85</v>
      </c>
      <c r="B42" s="3" t="str">
        <f t="shared" si="0"/>
        <v>Southwest Virginia - Heart of Appalachia</v>
      </c>
      <c r="C42" s="3"/>
      <c r="D42" s="24" t="s">
        <v>16</v>
      </c>
      <c r="E42" s="27" t="s">
        <v>17</v>
      </c>
      <c r="F42" s="3"/>
      <c r="G42" s="186">
        <v>84.557582236842094</v>
      </c>
      <c r="H42" s="181">
        <v>88.043546856464999</v>
      </c>
      <c r="I42" s="181">
        <v>89.444928400954595</v>
      </c>
      <c r="J42" s="181">
        <v>88.847948417350494</v>
      </c>
      <c r="K42" s="181">
        <v>92.983191244239606</v>
      </c>
      <c r="L42" s="187">
        <v>89.048199501246799</v>
      </c>
      <c r="M42" s="181"/>
      <c r="N42" s="188">
        <v>113.269122807017</v>
      </c>
      <c r="O42" s="189">
        <v>114.989139981701</v>
      </c>
      <c r="P42" s="190">
        <v>114.13308363970501</v>
      </c>
      <c r="Q42" s="181"/>
      <c r="R42" s="191">
        <v>97.872109602327797</v>
      </c>
      <c r="S42" s="75"/>
      <c r="T42" s="30">
        <v>4.3665172272083401</v>
      </c>
      <c r="U42" s="162">
        <v>6.6871667792961196</v>
      </c>
      <c r="V42" s="162">
        <v>4.4746356015001396</v>
      </c>
      <c r="W42" s="162">
        <v>2.7995157330085698</v>
      </c>
      <c r="X42" s="162">
        <v>1.4717926777521699</v>
      </c>
      <c r="Y42" s="167">
        <v>3.91047193205784</v>
      </c>
      <c r="Z42" s="162"/>
      <c r="AA42" s="168">
        <v>4.3458379118442299</v>
      </c>
      <c r="AB42" s="169">
        <v>2.8889890610936999</v>
      </c>
      <c r="AC42" s="170">
        <v>3.5947340775811698</v>
      </c>
      <c r="AD42" s="162"/>
      <c r="AE42" s="171">
        <v>4.4471748715868804</v>
      </c>
      <c r="AF42" s="30"/>
      <c r="AG42" s="186">
        <v>85.550574104234499</v>
      </c>
      <c r="AH42" s="181">
        <v>86.637767253044601</v>
      </c>
      <c r="AI42" s="181">
        <v>88.730807434491098</v>
      </c>
      <c r="AJ42" s="181">
        <v>88.972174940898299</v>
      </c>
      <c r="AK42" s="181">
        <v>90.954301829268204</v>
      </c>
      <c r="AL42" s="187">
        <v>88.347435212918299</v>
      </c>
      <c r="AM42" s="181"/>
      <c r="AN42" s="188">
        <v>102.669511426319</v>
      </c>
      <c r="AO42" s="189">
        <v>105.419346271705</v>
      </c>
      <c r="AP42" s="190">
        <v>104.06383400233</v>
      </c>
      <c r="AQ42" s="181"/>
      <c r="AR42" s="191">
        <v>93.606208569819302</v>
      </c>
      <c r="AS42" s="75"/>
      <c r="AT42" s="30">
        <v>4.94396808404111</v>
      </c>
      <c r="AU42" s="162">
        <v>6.2261351075168099</v>
      </c>
      <c r="AV42" s="162">
        <v>5.7910029486259296</v>
      </c>
      <c r="AW42" s="162">
        <v>6.3114946474310001</v>
      </c>
      <c r="AX42" s="162">
        <v>6.6426669406272998</v>
      </c>
      <c r="AY42" s="167">
        <v>6.0619222108646804</v>
      </c>
      <c r="AZ42" s="162"/>
      <c r="BA42" s="168">
        <v>4.8976206702678402</v>
      </c>
      <c r="BB42" s="169">
        <v>6.5085302787545301</v>
      </c>
      <c r="BC42" s="170">
        <v>5.7191235090457804</v>
      </c>
      <c r="BD42" s="162"/>
      <c r="BE42" s="171">
        <v>6.17553429920331</v>
      </c>
      <c r="BF42" s="76"/>
      <c r="BG42" s="76"/>
      <c r="BH42" s="76"/>
      <c r="BI42" s="76"/>
      <c r="BJ42" s="76"/>
      <c r="BK42" s="76"/>
      <c r="BL42" s="76"/>
    </row>
    <row r="43" spans="1:64" x14ac:dyDescent="0.25">
      <c r="A43" s="22" t="s">
        <v>86</v>
      </c>
      <c r="B43" s="3" t="str">
        <f t="shared" si="0"/>
        <v>Virginia Mountains</v>
      </c>
      <c r="C43" s="3"/>
      <c r="D43" s="25" t="s">
        <v>16</v>
      </c>
      <c r="E43" s="28" t="s">
        <v>17</v>
      </c>
      <c r="F43" s="3"/>
      <c r="G43" s="192">
        <v>102.397422617223</v>
      </c>
      <c r="H43" s="193">
        <v>113.797851277372</v>
      </c>
      <c r="I43" s="193">
        <v>116.847446315789</v>
      </c>
      <c r="J43" s="193">
        <v>117.58687223742299</v>
      </c>
      <c r="K43" s="193">
        <v>115.646891980004</v>
      </c>
      <c r="L43" s="194">
        <v>113.972344475608</v>
      </c>
      <c r="M43" s="181"/>
      <c r="N43" s="195">
        <v>143.68380673794601</v>
      </c>
      <c r="O43" s="196">
        <v>142.50037279016101</v>
      </c>
      <c r="P43" s="197">
        <v>143.077705934455</v>
      </c>
      <c r="Q43" s="181"/>
      <c r="R43" s="198">
        <v>123.240272328423</v>
      </c>
      <c r="S43" s="75"/>
      <c r="T43" s="31">
        <v>-1.37414952922121</v>
      </c>
      <c r="U43" s="172">
        <v>6.98903821533965</v>
      </c>
      <c r="V43" s="172">
        <v>11.0392261404207</v>
      </c>
      <c r="W43" s="172">
        <v>11.5204308895214</v>
      </c>
      <c r="X43" s="172">
        <v>4.9798265445452596</v>
      </c>
      <c r="Y43" s="173">
        <v>7.1447631270412701</v>
      </c>
      <c r="Z43" s="162"/>
      <c r="AA43" s="174">
        <v>-4.4242485797411897</v>
      </c>
      <c r="AB43" s="175">
        <v>-7.3436993490434403</v>
      </c>
      <c r="AC43" s="176">
        <v>-5.9175128053975099</v>
      </c>
      <c r="AD43" s="162"/>
      <c r="AE43" s="177">
        <v>0.278101523564662</v>
      </c>
      <c r="AF43" s="31"/>
      <c r="AG43" s="192">
        <v>109.834199490789</v>
      </c>
      <c r="AH43" s="193">
        <v>108.675700747463</v>
      </c>
      <c r="AI43" s="193">
        <v>110.26321309125601</v>
      </c>
      <c r="AJ43" s="193">
        <v>109.84624381916601</v>
      </c>
      <c r="AK43" s="193">
        <v>111.672766492899</v>
      </c>
      <c r="AL43" s="194">
        <v>110.09719054330201</v>
      </c>
      <c r="AM43" s="181"/>
      <c r="AN43" s="195">
        <v>141.54374488403801</v>
      </c>
      <c r="AO43" s="196">
        <v>147.970057834632</v>
      </c>
      <c r="AP43" s="197">
        <v>144.8664195028</v>
      </c>
      <c r="AQ43" s="181"/>
      <c r="AR43" s="198">
        <v>121.70291329724201</v>
      </c>
      <c r="AS43" s="75"/>
      <c r="AT43" s="31">
        <v>1.33871109599021</v>
      </c>
      <c r="AU43" s="172">
        <v>4.3011727009328098</v>
      </c>
      <c r="AV43" s="172">
        <v>5.7781642396444397</v>
      </c>
      <c r="AW43" s="172">
        <v>4.8895436365189804</v>
      </c>
      <c r="AX43" s="172">
        <v>4.5355532615899801</v>
      </c>
      <c r="AY43" s="173">
        <v>4.2583021803562797</v>
      </c>
      <c r="AZ43" s="162"/>
      <c r="BA43" s="174">
        <v>2.47034102699762</v>
      </c>
      <c r="BB43" s="175">
        <v>3.4315983406856199</v>
      </c>
      <c r="BC43" s="176">
        <v>2.99498184442399</v>
      </c>
      <c r="BD43" s="162"/>
      <c r="BE43" s="177">
        <v>3.28177069701441</v>
      </c>
      <c r="BF43" s="76"/>
      <c r="BG43" s="76"/>
      <c r="BH43" s="76"/>
      <c r="BI43" s="76"/>
      <c r="BJ43" s="76"/>
      <c r="BK43" s="76"/>
      <c r="BL43" s="76"/>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8"/>
  <sheetViews>
    <sheetView zoomScale="85" zoomScaleNormal="85" workbookViewId="0">
      <pane xSplit="2" ySplit="5" topLeftCell="C6" activePane="bottomRight" state="frozen"/>
      <selection activeCell="A8" sqref="A8:XFD45"/>
      <selection pane="topRight" activeCell="A8" sqref="A8:XFD45"/>
      <selection pane="bottomLeft" activeCell="A8" sqref="A8:XFD45"/>
      <selection pane="bottomRight" activeCell="A8" sqref="A8:XFD45"/>
    </sheetView>
  </sheetViews>
  <sheetFormatPr defaultColWidth="9.1796875" defaultRowHeight="12.5" x14ac:dyDescent="0.25"/>
  <cols>
    <col min="1" max="1" width="20.54296875" customWidth="1"/>
    <col min="2" max="2" width="25.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42" t="s">
        <v>5</v>
      </c>
      <c r="E2" s="143"/>
      <c r="G2" s="136" t="s">
        <v>107</v>
      </c>
      <c r="H2" s="137"/>
      <c r="I2" s="137"/>
      <c r="J2" s="137"/>
      <c r="K2" s="137"/>
      <c r="L2" s="137"/>
      <c r="M2" s="137"/>
      <c r="N2" s="137"/>
      <c r="O2" s="137"/>
      <c r="P2" s="137"/>
      <c r="Q2" s="137"/>
      <c r="R2" s="137"/>
      <c r="T2" s="136" t="s">
        <v>40</v>
      </c>
      <c r="U2" s="137"/>
      <c r="V2" s="137"/>
      <c r="W2" s="137"/>
      <c r="X2" s="137"/>
      <c r="Y2" s="137"/>
      <c r="Z2" s="137"/>
      <c r="AA2" s="137"/>
      <c r="AB2" s="137"/>
      <c r="AC2" s="137"/>
      <c r="AD2" s="137"/>
      <c r="AE2" s="137"/>
      <c r="AF2" s="4"/>
      <c r="AG2" s="136" t="s">
        <v>41</v>
      </c>
      <c r="AH2" s="137"/>
      <c r="AI2" s="137"/>
      <c r="AJ2" s="137"/>
      <c r="AK2" s="137"/>
      <c r="AL2" s="137"/>
      <c r="AM2" s="137"/>
      <c r="AN2" s="137"/>
      <c r="AO2" s="137"/>
      <c r="AP2" s="137"/>
      <c r="AQ2" s="137"/>
      <c r="AR2" s="137"/>
      <c r="AT2" s="136" t="s">
        <v>42</v>
      </c>
      <c r="AU2" s="137"/>
      <c r="AV2" s="137"/>
      <c r="AW2" s="137"/>
      <c r="AX2" s="137"/>
      <c r="AY2" s="137"/>
      <c r="AZ2" s="137"/>
      <c r="BA2" s="137"/>
      <c r="BB2" s="137"/>
      <c r="BC2" s="137"/>
      <c r="BD2" s="137"/>
      <c r="BE2" s="137"/>
    </row>
    <row r="3" spans="1:57" ht="13" x14ac:dyDescent="0.25">
      <c r="A3" s="32"/>
      <c r="B3" s="32"/>
      <c r="C3" s="3"/>
      <c r="D3" s="144" t="s">
        <v>8</v>
      </c>
      <c r="E3" s="146" t="s">
        <v>9</v>
      </c>
      <c r="F3" s="5"/>
      <c r="G3" s="134" t="s">
        <v>0</v>
      </c>
      <c r="H3" s="130" t="s">
        <v>1</v>
      </c>
      <c r="I3" s="130" t="s">
        <v>10</v>
      </c>
      <c r="J3" s="130" t="s">
        <v>2</v>
      </c>
      <c r="K3" s="130" t="s">
        <v>11</v>
      </c>
      <c r="L3" s="132" t="s">
        <v>12</v>
      </c>
      <c r="M3" s="5"/>
      <c r="N3" s="134" t="s">
        <v>3</v>
      </c>
      <c r="O3" s="130" t="s">
        <v>4</v>
      </c>
      <c r="P3" s="132" t="s">
        <v>13</v>
      </c>
      <c r="Q3" s="2"/>
      <c r="R3" s="138" t="s">
        <v>14</v>
      </c>
      <c r="S3" s="2"/>
      <c r="T3" s="134" t="s">
        <v>0</v>
      </c>
      <c r="U3" s="130" t="s">
        <v>1</v>
      </c>
      <c r="V3" s="130" t="s">
        <v>10</v>
      </c>
      <c r="W3" s="130" t="s">
        <v>2</v>
      </c>
      <c r="X3" s="130" t="s">
        <v>11</v>
      </c>
      <c r="Y3" s="132" t="s">
        <v>12</v>
      </c>
      <c r="Z3" s="2"/>
      <c r="AA3" s="134" t="s">
        <v>3</v>
      </c>
      <c r="AB3" s="130" t="s">
        <v>4</v>
      </c>
      <c r="AC3" s="132" t="s">
        <v>13</v>
      </c>
      <c r="AD3" s="1"/>
      <c r="AE3" s="140" t="s">
        <v>14</v>
      </c>
      <c r="AF3" s="38"/>
      <c r="AG3" s="134" t="s">
        <v>0</v>
      </c>
      <c r="AH3" s="130" t="s">
        <v>1</v>
      </c>
      <c r="AI3" s="130" t="s">
        <v>10</v>
      </c>
      <c r="AJ3" s="130" t="s">
        <v>2</v>
      </c>
      <c r="AK3" s="130" t="s">
        <v>11</v>
      </c>
      <c r="AL3" s="132" t="s">
        <v>12</v>
      </c>
      <c r="AM3" s="5"/>
      <c r="AN3" s="134" t="s">
        <v>3</v>
      </c>
      <c r="AO3" s="130" t="s">
        <v>4</v>
      </c>
      <c r="AP3" s="132" t="s">
        <v>13</v>
      </c>
      <c r="AQ3" s="2"/>
      <c r="AR3" s="138" t="s">
        <v>14</v>
      </c>
      <c r="AS3" s="2"/>
      <c r="AT3" s="134" t="s">
        <v>0</v>
      </c>
      <c r="AU3" s="130" t="s">
        <v>1</v>
      </c>
      <c r="AV3" s="130" t="s">
        <v>10</v>
      </c>
      <c r="AW3" s="130" t="s">
        <v>2</v>
      </c>
      <c r="AX3" s="130" t="s">
        <v>11</v>
      </c>
      <c r="AY3" s="132" t="s">
        <v>12</v>
      </c>
      <c r="AZ3" s="2"/>
      <c r="BA3" s="134" t="s">
        <v>3</v>
      </c>
      <c r="BB3" s="130" t="s">
        <v>4</v>
      </c>
      <c r="BC3" s="132" t="s">
        <v>13</v>
      </c>
      <c r="BD3" s="1"/>
      <c r="BE3" s="140" t="s">
        <v>14</v>
      </c>
    </row>
    <row r="4" spans="1:57" ht="13" x14ac:dyDescent="0.25">
      <c r="A4" s="32"/>
      <c r="B4" s="32"/>
      <c r="C4" s="3"/>
      <c r="D4" s="145"/>
      <c r="E4" s="147"/>
      <c r="F4" s="5"/>
      <c r="G4" s="151"/>
      <c r="H4" s="149"/>
      <c r="I4" s="149"/>
      <c r="J4" s="149"/>
      <c r="K4" s="149"/>
      <c r="L4" s="150"/>
      <c r="M4" s="5"/>
      <c r="N4" s="151"/>
      <c r="O4" s="149"/>
      <c r="P4" s="150"/>
      <c r="Q4" s="2"/>
      <c r="R4" s="152"/>
      <c r="S4" s="2"/>
      <c r="T4" s="151"/>
      <c r="U4" s="149"/>
      <c r="V4" s="149"/>
      <c r="W4" s="149"/>
      <c r="X4" s="149"/>
      <c r="Y4" s="150"/>
      <c r="Z4" s="2"/>
      <c r="AA4" s="151"/>
      <c r="AB4" s="149"/>
      <c r="AC4" s="150"/>
      <c r="AD4" s="1"/>
      <c r="AE4" s="148"/>
      <c r="AF4" s="39"/>
      <c r="AG4" s="151"/>
      <c r="AH4" s="149"/>
      <c r="AI4" s="149"/>
      <c r="AJ4" s="149"/>
      <c r="AK4" s="149"/>
      <c r="AL4" s="150"/>
      <c r="AM4" s="5"/>
      <c r="AN4" s="151"/>
      <c r="AO4" s="149"/>
      <c r="AP4" s="150"/>
      <c r="AQ4" s="2"/>
      <c r="AR4" s="152"/>
      <c r="AS4" s="2"/>
      <c r="AT4" s="151"/>
      <c r="AU4" s="149"/>
      <c r="AV4" s="149"/>
      <c r="AW4" s="149"/>
      <c r="AX4" s="149"/>
      <c r="AY4" s="150"/>
      <c r="AZ4" s="2"/>
      <c r="BA4" s="151"/>
      <c r="BB4" s="149"/>
      <c r="BC4" s="150"/>
      <c r="BD4" s="1"/>
      <c r="BE4" s="148"/>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78">
        <v>97.0187150560254</v>
      </c>
      <c r="H6" s="179">
        <v>53.629502456912299</v>
      </c>
      <c r="I6" s="179">
        <v>73.175929419465902</v>
      </c>
      <c r="J6" s="179">
        <v>85.840288462489795</v>
      </c>
      <c r="K6" s="179">
        <v>90.620497548405396</v>
      </c>
      <c r="L6" s="180">
        <v>80.0569906709554</v>
      </c>
      <c r="M6" s="181"/>
      <c r="N6" s="182">
        <v>113.01891887351201</v>
      </c>
      <c r="O6" s="183">
        <v>122.737804817117</v>
      </c>
      <c r="P6" s="184">
        <v>117.878361845314</v>
      </c>
      <c r="Q6" s="181"/>
      <c r="R6" s="185">
        <v>90.863000338775706</v>
      </c>
      <c r="S6" s="75"/>
      <c r="T6" s="29">
        <v>-3.2659516636691901</v>
      </c>
      <c r="U6" s="160">
        <v>-0.61449988936012701</v>
      </c>
      <c r="V6" s="160">
        <v>1.46259092085484</v>
      </c>
      <c r="W6" s="160">
        <v>1.59055086265138</v>
      </c>
      <c r="X6" s="160">
        <v>0.69237912748386299</v>
      </c>
      <c r="Y6" s="161">
        <v>-0.146004356675626</v>
      </c>
      <c r="Z6" s="162"/>
      <c r="AA6" s="163">
        <v>-0.32849988153097698</v>
      </c>
      <c r="AB6" s="164">
        <v>0.26198796992773599</v>
      </c>
      <c r="AC6" s="165">
        <v>-2.1955360498094701E-2</v>
      </c>
      <c r="AD6" s="162"/>
      <c r="AE6" s="166">
        <v>-0.10025774364963</v>
      </c>
      <c r="AG6" s="178">
        <v>80.506611156106402</v>
      </c>
      <c r="AH6" s="179">
        <v>79.919705893212395</v>
      </c>
      <c r="AI6" s="179">
        <v>90.687614277017701</v>
      </c>
      <c r="AJ6" s="179">
        <v>92.865952726627498</v>
      </c>
      <c r="AK6" s="179">
        <v>90.585176122322594</v>
      </c>
      <c r="AL6" s="180">
        <v>86.913002418607107</v>
      </c>
      <c r="AM6" s="181"/>
      <c r="AN6" s="182">
        <v>113.955176322076</v>
      </c>
      <c r="AO6" s="183">
        <v>127.259182430167</v>
      </c>
      <c r="AP6" s="184">
        <v>120.607179376121</v>
      </c>
      <c r="AQ6" s="181"/>
      <c r="AR6" s="185">
        <v>96.540044778082603</v>
      </c>
      <c r="AS6" s="75"/>
      <c r="AT6" s="29">
        <v>-0.67346059597671404</v>
      </c>
      <c r="AU6" s="160">
        <v>2.8224451455867601</v>
      </c>
      <c r="AV6" s="160">
        <v>4.2883185523449097</v>
      </c>
      <c r="AW6" s="160">
        <v>3.6584252572246601</v>
      </c>
      <c r="AX6" s="160">
        <v>1.4055805591937101</v>
      </c>
      <c r="AY6" s="161">
        <v>2.3336835685148101</v>
      </c>
      <c r="AZ6" s="162"/>
      <c r="BA6" s="163">
        <v>0.20972368938859201</v>
      </c>
      <c r="BB6" s="164">
        <v>-0.24192876883523401</v>
      </c>
      <c r="BC6" s="165">
        <v>-2.9066266564637101E-2</v>
      </c>
      <c r="BD6" s="162"/>
      <c r="BE6" s="166">
        <v>1.4777714991801101</v>
      </c>
    </row>
    <row r="7" spans="1:57" x14ac:dyDescent="0.25">
      <c r="A7" s="20" t="s">
        <v>18</v>
      </c>
      <c r="B7" s="3" t="str">
        <f>TRIM(A7)</f>
        <v>Virginia</v>
      </c>
      <c r="C7" s="10"/>
      <c r="D7" s="24" t="s">
        <v>16</v>
      </c>
      <c r="E7" s="27" t="s">
        <v>17</v>
      </c>
      <c r="F7" s="3"/>
      <c r="G7" s="186">
        <v>74.224000450532301</v>
      </c>
      <c r="H7" s="181">
        <v>40.397101661142003</v>
      </c>
      <c r="I7" s="181">
        <v>61.836962340762803</v>
      </c>
      <c r="J7" s="181">
        <v>71.127083367901207</v>
      </c>
      <c r="K7" s="181">
        <v>73.510186694571601</v>
      </c>
      <c r="L7" s="187">
        <v>64.219066902981993</v>
      </c>
      <c r="M7" s="181"/>
      <c r="N7" s="188">
        <v>97.3205907781864</v>
      </c>
      <c r="O7" s="189">
        <v>104.466530293441</v>
      </c>
      <c r="P7" s="190">
        <v>100.89356053581299</v>
      </c>
      <c r="Q7" s="181"/>
      <c r="R7" s="191">
        <v>74.697493655219702</v>
      </c>
      <c r="S7" s="75"/>
      <c r="T7" s="30">
        <v>-1.8932478568861899</v>
      </c>
      <c r="U7" s="162">
        <v>0.118591902613099</v>
      </c>
      <c r="V7" s="162">
        <v>2.9391506089942498</v>
      </c>
      <c r="W7" s="162">
        <v>4.0719170142771004</v>
      </c>
      <c r="X7" s="162">
        <v>5.2445500731330501</v>
      </c>
      <c r="Y7" s="167">
        <v>2.1723982884134201</v>
      </c>
      <c r="Z7" s="162"/>
      <c r="AA7" s="168">
        <v>6.8775695091947897</v>
      </c>
      <c r="AB7" s="169">
        <v>4.1137548190944999</v>
      </c>
      <c r="AC7" s="170">
        <v>5.4286535442324402</v>
      </c>
      <c r="AD7" s="162"/>
      <c r="AE7" s="171">
        <v>3.4049078801425101</v>
      </c>
      <c r="AG7" s="186">
        <v>65.164436012048796</v>
      </c>
      <c r="AH7" s="181">
        <v>68.333356603513394</v>
      </c>
      <c r="AI7" s="181">
        <v>78.953681876637802</v>
      </c>
      <c r="AJ7" s="181">
        <v>80.163604003308194</v>
      </c>
      <c r="AK7" s="181">
        <v>76.809502846191293</v>
      </c>
      <c r="AL7" s="187">
        <v>73.884903354836098</v>
      </c>
      <c r="AM7" s="181"/>
      <c r="AN7" s="188">
        <v>100.663733449094</v>
      </c>
      <c r="AO7" s="189">
        <v>111.335672848545</v>
      </c>
      <c r="AP7" s="190">
        <v>105.99970314881899</v>
      </c>
      <c r="AQ7" s="181"/>
      <c r="AR7" s="191">
        <v>83.060398228722804</v>
      </c>
      <c r="AS7" s="75"/>
      <c r="AT7" s="30">
        <v>-0.18666408884147401</v>
      </c>
      <c r="AU7" s="162">
        <v>4.6232889031063298</v>
      </c>
      <c r="AV7" s="162">
        <v>5.6780599732814698</v>
      </c>
      <c r="AW7" s="162">
        <v>5.5780793508296904</v>
      </c>
      <c r="AX7" s="162">
        <v>3.9425397205602999</v>
      </c>
      <c r="AY7" s="167">
        <v>4.0236166418198298</v>
      </c>
      <c r="AZ7" s="162"/>
      <c r="BA7" s="168">
        <v>4.6525411517581698</v>
      </c>
      <c r="BB7" s="169">
        <v>5.0044724583930904</v>
      </c>
      <c r="BC7" s="170">
        <v>4.8370701709518702</v>
      </c>
      <c r="BD7" s="162"/>
      <c r="BE7" s="171">
        <v>4.3200656094899603</v>
      </c>
    </row>
    <row r="8" spans="1:57" x14ac:dyDescent="0.25">
      <c r="A8" s="21" t="s">
        <v>19</v>
      </c>
      <c r="B8" s="3" t="str">
        <f t="shared" ref="B8:B43" si="0">TRIM(A8)</f>
        <v>Norfolk/Virginia Beach, VA</v>
      </c>
      <c r="C8" s="3"/>
      <c r="D8" s="24" t="s">
        <v>16</v>
      </c>
      <c r="E8" s="27" t="s">
        <v>17</v>
      </c>
      <c r="F8" s="3"/>
      <c r="G8" s="186">
        <v>115.339434338003</v>
      </c>
      <c r="H8" s="181">
        <v>44.055120723259002</v>
      </c>
      <c r="I8" s="181">
        <v>54.193923884609397</v>
      </c>
      <c r="J8" s="181">
        <v>60.750082670733498</v>
      </c>
      <c r="K8" s="181">
        <v>65.471268913818903</v>
      </c>
      <c r="L8" s="187">
        <v>67.961966106084802</v>
      </c>
      <c r="M8" s="181"/>
      <c r="N8" s="188">
        <v>95.202563738820203</v>
      </c>
      <c r="O8" s="189">
        <v>109.112311900946</v>
      </c>
      <c r="P8" s="190">
        <v>102.157437819883</v>
      </c>
      <c r="Q8" s="181"/>
      <c r="R8" s="191">
        <v>77.732100881455807</v>
      </c>
      <c r="S8" s="75"/>
      <c r="T8" s="30">
        <v>-2.10293873743101</v>
      </c>
      <c r="U8" s="162">
        <v>-2.4177570581934802</v>
      </c>
      <c r="V8" s="162">
        <v>-4.27810072478366</v>
      </c>
      <c r="W8" s="162">
        <v>-1.8769547015555199</v>
      </c>
      <c r="X8" s="162">
        <v>-0.28887570422651498</v>
      </c>
      <c r="Y8" s="167">
        <v>-2.1152034867835798</v>
      </c>
      <c r="Z8" s="162"/>
      <c r="AA8" s="168">
        <v>-5.2503146182741798</v>
      </c>
      <c r="AB8" s="169">
        <v>-2.4277171537782398</v>
      </c>
      <c r="AC8" s="170">
        <v>-3.7635721555891002</v>
      </c>
      <c r="AD8" s="162"/>
      <c r="AE8" s="171">
        <v>-2.74073240750467</v>
      </c>
      <c r="AG8" s="186">
        <v>87.753688329068396</v>
      </c>
      <c r="AH8" s="181">
        <v>76.1894023451636</v>
      </c>
      <c r="AI8" s="181">
        <v>81.188400513751702</v>
      </c>
      <c r="AJ8" s="181">
        <v>80.628247779558393</v>
      </c>
      <c r="AK8" s="181">
        <v>81.681638545597806</v>
      </c>
      <c r="AL8" s="187">
        <v>81.488340284182499</v>
      </c>
      <c r="AM8" s="181"/>
      <c r="AN8" s="188">
        <v>129.10451251938599</v>
      </c>
      <c r="AO8" s="189">
        <v>149.40354542922501</v>
      </c>
      <c r="AP8" s="190">
        <v>139.25402897430499</v>
      </c>
      <c r="AQ8" s="181"/>
      <c r="AR8" s="191">
        <v>97.992700874617796</v>
      </c>
      <c r="AS8" s="75"/>
      <c r="AT8" s="30">
        <v>-1.06106685596229</v>
      </c>
      <c r="AU8" s="162">
        <v>3.2249890221921298</v>
      </c>
      <c r="AV8" s="162">
        <v>2.4881478276488602</v>
      </c>
      <c r="AW8" s="162">
        <v>0.19435292154501399</v>
      </c>
      <c r="AX8" s="162">
        <v>-1.3763012417378</v>
      </c>
      <c r="AY8" s="167">
        <v>0.59926679915166203</v>
      </c>
      <c r="AZ8" s="162"/>
      <c r="BA8" s="168">
        <v>1.3271571875053501</v>
      </c>
      <c r="BB8" s="169">
        <v>2.3605485949985199</v>
      </c>
      <c r="BC8" s="170">
        <v>1.87890375909552</v>
      </c>
      <c r="BD8" s="162"/>
      <c r="BE8" s="171">
        <v>1.1148007803278199</v>
      </c>
    </row>
    <row r="9" spans="1:57" ht="16" x14ac:dyDescent="0.45">
      <c r="A9" s="21" t="s">
        <v>20</v>
      </c>
      <c r="B9" s="46" t="s">
        <v>71</v>
      </c>
      <c r="C9" s="3"/>
      <c r="D9" s="24" t="s">
        <v>16</v>
      </c>
      <c r="E9" s="27" t="s">
        <v>17</v>
      </c>
      <c r="F9" s="3"/>
      <c r="G9" s="186">
        <v>46.545437857428702</v>
      </c>
      <c r="H9" s="181">
        <v>37.198446066616199</v>
      </c>
      <c r="I9" s="181">
        <v>56.810780611019702</v>
      </c>
      <c r="J9" s="181">
        <v>66.240909387646099</v>
      </c>
      <c r="K9" s="181">
        <v>66.084469924845394</v>
      </c>
      <c r="L9" s="187">
        <v>54.576008769511198</v>
      </c>
      <c r="M9" s="181"/>
      <c r="N9" s="188">
        <v>74.993202779383594</v>
      </c>
      <c r="O9" s="189">
        <v>77.006822822074895</v>
      </c>
      <c r="P9" s="190">
        <v>76.000012800729294</v>
      </c>
      <c r="Q9" s="181"/>
      <c r="R9" s="191">
        <v>60.697152778430699</v>
      </c>
      <c r="S9" s="75"/>
      <c r="T9" s="30">
        <v>-9.1160433451372302</v>
      </c>
      <c r="U9" s="162">
        <v>2.9156111058907301</v>
      </c>
      <c r="V9" s="162">
        <v>-0.44858360739678099</v>
      </c>
      <c r="W9" s="162">
        <v>4.8475525919386602</v>
      </c>
      <c r="X9" s="162">
        <v>9.5867551300168898</v>
      </c>
      <c r="Y9" s="167">
        <v>1.8561935886965499</v>
      </c>
      <c r="Z9" s="162"/>
      <c r="AA9" s="168">
        <v>5.0466095942068598</v>
      </c>
      <c r="AB9" s="169">
        <v>-2.36375173841492</v>
      </c>
      <c r="AC9" s="170">
        <v>1.1569674460004</v>
      </c>
      <c r="AD9" s="162"/>
      <c r="AE9" s="171">
        <v>1.6049390143547499</v>
      </c>
      <c r="AG9" s="186">
        <v>50.2765493073775</v>
      </c>
      <c r="AH9" s="181">
        <v>57.325264957530997</v>
      </c>
      <c r="AI9" s="181">
        <v>67.798600078934399</v>
      </c>
      <c r="AJ9" s="181">
        <v>68.588263113132001</v>
      </c>
      <c r="AK9" s="181">
        <v>62.728595003779901</v>
      </c>
      <c r="AL9" s="187">
        <v>61.343454492150997</v>
      </c>
      <c r="AM9" s="181"/>
      <c r="AN9" s="188">
        <v>75.432456657179699</v>
      </c>
      <c r="AO9" s="189">
        <v>83.158979527059998</v>
      </c>
      <c r="AP9" s="190">
        <v>79.295718092119799</v>
      </c>
      <c r="AQ9" s="181"/>
      <c r="AR9" s="191">
        <v>66.472672663570606</v>
      </c>
      <c r="AS9" s="75"/>
      <c r="AT9" s="30">
        <v>-5.2484464693405899</v>
      </c>
      <c r="AU9" s="162">
        <v>0.70271588385157402</v>
      </c>
      <c r="AV9" s="162">
        <v>1.45618427614129</v>
      </c>
      <c r="AW9" s="162">
        <v>3.1119502010690798</v>
      </c>
      <c r="AX9" s="162">
        <v>4.6850047178281704</v>
      </c>
      <c r="AY9" s="167">
        <v>1.14279741602007</v>
      </c>
      <c r="AZ9" s="162"/>
      <c r="BA9" s="168">
        <v>4.21653859831238</v>
      </c>
      <c r="BB9" s="169">
        <v>2.9656513256472801</v>
      </c>
      <c r="BC9" s="170">
        <v>3.5568574328765399</v>
      </c>
      <c r="BD9" s="162"/>
      <c r="BE9" s="171">
        <v>1.9528385508069901</v>
      </c>
    </row>
    <row r="10" spans="1:57" x14ac:dyDescent="0.25">
      <c r="A10" s="21" t="s">
        <v>21</v>
      </c>
      <c r="B10" s="3" t="str">
        <f t="shared" si="0"/>
        <v>Virginia Area</v>
      </c>
      <c r="C10" s="3"/>
      <c r="D10" s="24" t="s">
        <v>16</v>
      </c>
      <c r="E10" s="27" t="s">
        <v>17</v>
      </c>
      <c r="F10" s="3"/>
      <c r="G10" s="186">
        <v>64.722377477019705</v>
      </c>
      <c r="H10" s="181">
        <v>34.328883320245701</v>
      </c>
      <c r="I10" s="181">
        <v>55.920595639521402</v>
      </c>
      <c r="J10" s="181">
        <v>66.915415954547498</v>
      </c>
      <c r="K10" s="181">
        <v>76.539644787287997</v>
      </c>
      <c r="L10" s="187">
        <v>59.685383435724503</v>
      </c>
      <c r="M10" s="181"/>
      <c r="N10" s="188">
        <v>123.866831031456</v>
      </c>
      <c r="O10" s="189">
        <v>120.702590881795</v>
      </c>
      <c r="P10" s="190">
        <v>122.284710956626</v>
      </c>
      <c r="Q10" s="181"/>
      <c r="R10" s="191">
        <v>77.5709055845535</v>
      </c>
      <c r="S10" s="75"/>
      <c r="T10" s="30">
        <v>-1.1089478045297401</v>
      </c>
      <c r="U10" s="162">
        <v>0.95234849141327704</v>
      </c>
      <c r="V10" s="162">
        <v>10.047268168716201</v>
      </c>
      <c r="W10" s="162">
        <v>11.8119792749719</v>
      </c>
      <c r="X10" s="162">
        <v>10.2660136575889</v>
      </c>
      <c r="Y10" s="167">
        <v>6.7609049520453803</v>
      </c>
      <c r="Z10" s="162"/>
      <c r="AA10" s="168">
        <v>13.953809744680701</v>
      </c>
      <c r="AB10" s="169">
        <v>0.89345664838202499</v>
      </c>
      <c r="AC10" s="170">
        <v>7.1109117129336301</v>
      </c>
      <c r="AD10" s="162"/>
      <c r="AE10" s="171">
        <v>6.9182669581854102</v>
      </c>
      <c r="AG10" s="186">
        <v>55.666543459311498</v>
      </c>
      <c r="AH10" s="181">
        <v>59.316604764736098</v>
      </c>
      <c r="AI10" s="181">
        <v>70.0402669237385</v>
      </c>
      <c r="AJ10" s="181">
        <v>75.231063076896405</v>
      </c>
      <c r="AK10" s="181">
        <v>77.857144597160996</v>
      </c>
      <c r="AL10" s="187">
        <v>67.622371348975506</v>
      </c>
      <c r="AM10" s="181"/>
      <c r="AN10" s="188">
        <v>109.35675564895099</v>
      </c>
      <c r="AO10" s="189">
        <v>115.597347562031</v>
      </c>
      <c r="AP10" s="190">
        <v>112.477051605491</v>
      </c>
      <c r="AQ10" s="181"/>
      <c r="AR10" s="191">
        <v>80.437243898838602</v>
      </c>
      <c r="AS10" s="75"/>
      <c r="AT10" s="30">
        <v>0.106937966577397</v>
      </c>
      <c r="AU10" s="162">
        <v>3.8979654539281001</v>
      </c>
      <c r="AV10" s="162">
        <v>7.2587869611526301</v>
      </c>
      <c r="AW10" s="162">
        <v>10.5717922288759</v>
      </c>
      <c r="AX10" s="162">
        <v>7.8899135559133802</v>
      </c>
      <c r="AY10" s="167">
        <v>6.2572727257964598</v>
      </c>
      <c r="AZ10" s="162"/>
      <c r="BA10" s="168">
        <v>8.3719077524730299</v>
      </c>
      <c r="BB10" s="169">
        <v>7.1120173511918301</v>
      </c>
      <c r="BC10" s="170">
        <v>7.7208071203567501</v>
      </c>
      <c r="BD10" s="162"/>
      <c r="BE10" s="171">
        <v>6.8351380939739004</v>
      </c>
    </row>
    <row r="11" spans="1:57" x14ac:dyDescent="0.25">
      <c r="A11" s="34" t="s">
        <v>22</v>
      </c>
      <c r="B11" s="3" t="str">
        <f t="shared" si="0"/>
        <v>Washington, DC</v>
      </c>
      <c r="C11" s="3"/>
      <c r="D11" s="24" t="s">
        <v>16</v>
      </c>
      <c r="E11" s="27" t="s">
        <v>17</v>
      </c>
      <c r="F11" s="3"/>
      <c r="G11" s="186">
        <v>76.784909657705995</v>
      </c>
      <c r="H11" s="181">
        <v>49.1895865272528</v>
      </c>
      <c r="I11" s="181">
        <v>89.331945935921397</v>
      </c>
      <c r="J11" s="181">
        <v>107.762308453142</v>
      </c>
      <c r="K11" s="181">
        <v>103.06927531880299</v>
      </c>
      <c r="L11" s="187">
        <v>85.227605178565099</v>
      </c>
      <c r="M11" s="181"/>
      <c r="N11" s="188">
        <v>109.46810378324901</v>
      </c>
      <c r="O11" s="189">
        <v>121.08767070542901</v>
      </c>
      <c r="P11" s="190">
        <v>115.277887244339</v>
      </c>
      <c r="Q11" s="181"/>
      <c r="R11" s="191">
        <v>93.813400054500505</v>
      </c>
      <c r="S11" s="75"/>
      <c r="T11" s="30">
        <v>2.9654710516133802</v>
      </c>
      <c r="U11" s="162">
        <v>5.7142745346496699</v>
      </c>
      <c r="V11" s="162">
        <v>11.2471257151625</v>
      </c>
      <c r="W11" s="162">
        <v>7.9116626065879503</v>
      </c>
      <c r="X11" s="162">
        <v>6.1712931827199702</v>
      </c>
      <c r="Y11" s="167">
        <v>6.9772616347977898</v>
      </c>
      <c r="Z11" s="162"/>
      <c r="AA11" s="168">
        <v>19.313881112003301</v>
      </c>
      <c r="AB11" s="169">
        <v>19.624871304792801</v>
      </c>
      <c r="AC11" s="170">
        <v>19.4770109782467</v>
      </c>
      <c r="AD11" s="162"/>
      <c r="AE11" s="171">
        <v>11.0564506769995</v>
      </c>
      <c r="AG11" s="186">
        <v>75.252068711542407</v>
      </c>
      <c r="AH11" s="181">
        <v>83.142844210191001</v>
      </c>
      <c r="AI11" s="181">
        <v>99.1876743887711</v>
      </c>
      <c r="AJ11" s="181">
        <v>101.884576043634</v>
      </c>
      <c r="AK11" s="181">
        <v>92.781019945943697</v>
      </c>
      <c r="AL11" s="187">
        <v>90.449636660016495</v>
      </c>
      <c r="AM11" s="181"/>
      <c r="AN11" s="188">
        <v>102.141245103847</v>
      </c>
      <c r="AO11" s="189">
        <v>112.77553024341501</v>
      </c>
      <c r="AP11" s="190">
        <v>107.45838767363099</v>
      </c>
      <c r="AQ11" s="181"/>
      <c r="AR11" s="191">
        <v>95.311383081832801</v>
      </c>
      <c r="AS11" s="75"/>
      <c r="AT11" s="30">
        <v>4.7340653683270002</v>
      </c>
      <c r="AU11" s="162">
        <v>10.075611466783499</v>
      </c>
      <c r="AV11" s="162">
        <v>10.5881522846355</v>
      </c>
      <c r="AW11" s="162">
        <v>10.657354110739499</v>
      </c>
      <c r="AX11" s="162">
        <v>8.33287221700248</v>
      </c>
      <c r="AY11" s="167">
        <v>9.0307338886619295</v>
      </c>
      <c r="AZ11" s="162"/>
      <c r="BA11" s="168">
        <v>10.303887916372201</v>
      </c>
      <c r="BB11" s="169">
        <v>9.6867715005232906</v>
      </c>
      <c r="BC11" s="170">
        <v>9.9791986302392797</v>
      </c>
      <c r="BD11" s="162"/>
      <c r="BE11" s="171">
        <v>9.3380348940651299</v>
      </c>
    </row>
    <row r="12" spans="1:57" x14ac:dyDescent="0.25">
      <c r="A12" s="21" t="s">
        <v>23</v>
      </c>
      <c r="B12" s="3" t="str">
        <f t="shared" si="0"/>
        <v>Arlington, VA</v>
      </c>
      <c r="C12" s="3"/>
      <c r="D12" s="24" t="s">
        <v>16</v>
      </c>
      <c r="E12" s="27" t="s">
        <v>17</v>
      </c>
      <c r="F12" s="3"/>
      <c r="G12" s="186">
        <v>68.981098731043005</v>
      </c>
      <c r="H12" s="181">
        <v>50.431725987826198</v>
      </c>
      <c r="I12" s="181">
        <v>95.158852780356895</v>
      </c>
      <c r="J12" s="181">
        <v>113.84338491695</v>
      </c>
      <c r="K12" s="181">
        <v>102.19832559579</v>
      </c>
      <c r="L12" s="187">
        <v>86.122677602393395</v>
      </c>
      <c r="M12" s="181"/>
      <c r="N12" s="188">
        <v>95.080837717940696</v>
      </c>
      <c r="O12" s="189">
        <v>112.973422057154</v>
      </c>
      <c r="P12" s="190">
        <v>104.02712988754701</v>
      </c>
      <c r="Q12" s="181"/>
      <c r="R12" s="191">
        <v>91.238235398151801</v>
      </c>
      <c r="S12" s="75"/>
      <c r="T12" s="30">
        <v>-2.7347135007635499</v>
      </c>
      <c r="U12" s="162">
        <v>3.4541872269314098</v>
      </c>
      <c r="V12" s="162">
        <v>3.07687089153941E-2</v>
      </c>
      <c r="W12" s="162">
        <v>1.5887186576901899</v>
      </c>
      <c r="X12" s="162">
        <v>-2.9230385557585299</v>
      </c>
      <c r="Y12" s="167">
        <v>-0.35249051991727798</v>
      </c>
      <c r="Z12" s="162"/>
      <c r="AA12" s="168">
        <v>18.895051374991599</v>
      </c>
      <c r="AB12" s="169">
        <v>31.572297628497701</v>
      </c>
      <c r="AC12" s="170">
        <v>25.458948774309501</v>
      </c>
      <c r="AD12" s="162"/>
      <c r="AE12" s="171">
        <v>6.8057609571629198</v>
      </c>
      <c r="AG12" s="186">
        <v>71.533115134633206</v>
      </c>
      <c r="AH12" s="181">
        <v>95.4762877849994</v>
      </c>
      <c r="AI12" s="181">
        <v>114.518551274115</v>
      </c>
      <c r="AJ12" s="181">
        <v>115.784156092025</v>
      </c>
      <c r="AK12" s="181">
        <v>94.901772155163499</v>
      </c>
      <c r="AL12" s="187">
        <v>98.442776488187306</v>
      </c>
      <c r="AM12" s="181"/>
      <c r="AN12" s="188">
        <v>89.778319405756704</v>
      </c>
      <c r="AO12" s="189">
        <v>96.580519447023605</v>
      </c>
      <c r="AP12" s="190">
        <v>93.179419426390098</v>
      </c>
      <c r="AQ12" s="181"/>
      <c r="AR12" s="191">
        <v>96.938960184816693</v>
      </c>
      <c r="AS12" s="75"/>
      <c r="AT12" s="30">
        <v>7.1928169649075402</v>
      </c>
      <c r="AU12" s="162">
        <v>20.2842848930622</v>
      </c>
      <c r="AV12" s="162">
        <v>15.480227058381899</v>
      </c>
      <c r="AW12" s="162">
        <v>14.1741297800749</v>
      </c>
      <c r="AX12" s="162">
        <v>8.4159207230958</v>
      </c>
      <c r="AY12" s="167">
        <v>13.3556288812698</v>
      </c>
      <c r="AZ12" s="162"/>
      <c r="BA12" s="168">
        <v>10.5930718197787</v>
      </c>
      <c r="BB12" s="169">
        <v>13.755393896006</v>
      </c>
      <c r="BC12" s="170">
        <v>12.2096769564256</v>
      </c>
      <c r="BD12" s="162"/>
      <c r="BE12" s="171">
        <v>13.0385871681796</v>
      </c>
    </row>
    <row r="13" spans="1:57" x14ac:dyDescent="0.25">
      <c r="A13" s="21" t="s">
        <v>24</v>
      </c>
      <c r="B13" s="3" t="str">
        <f t="shared" si="0"/>
        <v>Suburban Virginia Area</v>
      </c>
      <c r="C13" s="3"/>
      <c r="D13" s="24" t="s">
        <v>16</v>
      </c>
      <c r="E13" s="27" t="s">
        <v>17</v>
      </c>
      <c r="F13" s="3"/>
      <c r="G13" s="186">
        <v>78.7076355666875</v>
      </c>
      <c r="H13" s="181">
        <v>40.036395742016197</v>
      </c>
      <c r="I13" s="181">
        <v>67.365725735754495</v>
      </c>
      <c r="J13" s="181">
        <v>73.547719474013704</v>
      </c>
      <c r="K13" s="181">
        <v>72.605696931747005</v>
      </c>
      <c r="L13" s="187">
        <v>66.452634690043794</v>
      </c>
      <c r="M13" s="181"/>
      <c r="N13" s="188">
        <v>95.374102692548504</v>
      </c>
      <c r="O13" s="189">
        <v>115.070865372573</v>
      </c>
      <c r="P13" s="190">
        <v>105.222484032561</v>
      </c>
      <c r="Q13" s="181"/>
      <c r="R13" s="191">
        <v>77.529734502191602</v>
      </c>
      <c r="S13" s="75"/>
      <c r="T13" s="30">
        <v>-9.3205596253445009</v>
      </c>
      <c r="U13" s="162">
        <v>-14.8413528962702</v>
      </c>
      <c r="V13" s="162">
        <v>2.2189678609758601</v>
      </c>
      <c r="W13" s="162">
        <v>-3.98474007500774</v>
      </c>
      <c r="X13" s="162">
        <v>-6.5467405427344101</v>
      </c>
      <c r="Y13" s="167">
        <v>-6.1421839395738802</v>
      </c>
      <c r="Z13" s="162"/>
      <c r="AA13" s="168">
        <v>-10.7240901774402</v>
      </c>
      <c r="AB13" s="169">
        <v>-0.41656146645848002</v>
      </c>
      <c r="AC13" s="170">
        <v>-5.36820384088964</v>
      </c>
      <c r="AD13" s="162"/>
      <c r="AE13" s="171">
        <v>-5.8435666710960499</v>
      </c>
      <c r="AG13" s="186">
        <v>63.723016280525897</v>
      </c>
      <c r="AH13" s="181">
        <v>65.538565748278003</v>
      </c>
      <c r="AI13" s="181">
        <v>74.348636192861605</v>
      </c>
      <c r="AJ13" s="181">
        <v>74.430361302441995</v>
      </c>
      <c r="AK13" s="181">
        <v>77.950323418910401</v>
      </c>
      <c r="AL13" s="187">
        <v>71.198180588603606</v>
      </c>
      <c r="AM13" s="181"/>
      <c r="AN13" s="188">
        <v>105.16484345648</v>
      </c>
      <c r="AO13" s="189">
        <v>122.99497119599199</v>
      </c>
      <c r="AP13" s="190">
        <v>114.079907326236</v>
      </c>
      <c r="AQ13" s="181"/>
      <c r="AR13" s="191">
        <v>83.450102513641596</v>
      </c>
      <c r="AS13" s="75"/>
      <c r="AT13" s="30">
        <v>-7.4540571136375799</v>
      </c>
      <c r="AU13" s="162">
        <v>-2.1871361526583701</v>
      </c>
      <c r="AV13" s="162">
        <v>-0.26079871697700302</v>
      </c>
      <c r="AW13" s="162">
        <v>-2.9429320201270599</v>
      </c>
      <c r="AX13" s="162">
        <v>-0.98971352703805104</v>
      </c>
      <c r="AY13" s="167">
        <v>-2.6866970420801102</v>
      </c>
      <c r="AZ13" s="162"/>
      <c r="BA13" s="168">
        <v>-6.36285657295854</v>
      </c>
      <c r="BB13" s="169">
        <v>-1.46400048352503</v>
      </c>
      <c r="BC13" s="170">
        <v>-3.78419485098367</v>
      </c>
      <c r="BD13" s="162"/>
      <c r="BE13" s="171">
        <v>-3.1183285179729698</v>
      </c>
    </row>
    <row r="14" spans="1:57" x14ac:dyDescent="0.25">
      <c r="A14" s="21" t="s">
        <v>25</v>
      </c>
      <c r="B14" s="3" t="str">
        <f t="shared" si="0"/>
        <v>Alexandria, VA</v>
      </c>
      <c r="C14" s="3"/>
      <c r="D14" s="24" t="s">
        <v>16</v>
      </c>
      <c r="E14" s="27" t="s">
        <v>17</v>
      </c>
      <c r="F14" s="3"/>
      <c r="G14" s="186">
        <v>65.622345721894106</v>
      </c>
      <c r="H14" s="181">
        <v>42.4838890818571</v>
      </c>
      <c r="I14" s="181">
        <v>67.418073405117497</v>
      </c>
      <c r="J14" s="181">
        <v>77.556825286557796</v>
      </c>
      <c r="K14" s="181">
        <v>77.660229246265999</v>
      </c>
      <c r="L14" s="187">
        <v>66.148272548338497</v>
      </c>
      <c r="M14" s="181"/>
      <c r="N14" s="188">
        <v>83.847911311798001</v>
      </c>
      <c r="O14" s="189">
        <v>99.575922195206601</v>
      </c>
      <c r="P14" s="190">
        <v>91.711916753502294</v>
      </c>
      <c r="Q14" s="181"/>
      <c r="R14" s="191">
        <v>73.452170892671006</v>
      </c>
      <c r="S14" s="75"/>
      <c r="T14" s="30">
        <v>1.27700796336058</v>
      </c>
      <c r="U14" s="162">
        <v>2.29512654340428</v>
      </c>
      <c r="V14" s="162">
        <v>12.0001681236766</v>
      </c>
      <c r="W14" s="162">
        <v>5.1361302091195604</v>
      </c>
      <c r="X14" s="162">
        <v>9.5658873471920405</v>
      </c>
      <c r="Y14" s="167">
        <v>6.2902285389355299</v>
      </c>
      <c r="Z14" s="162"/>
      <c r="AA14" s="168">
        <v>11.451085461912401</v>
      </c>
      <c r="AB14" s="169">
        <v>14.3414574615588</v>
      </c>
      <c r="AC14" s="170">
        <v>13.001807573724699</v>
      </c>
      <c r="AD14" s="162"/>
      <c r="AE14" s="171">
        <v>8.5910690572821995</v>
      </c>
      <c r="AG14" s="186">
        <v>64.595341553780202</v>
      </c>
      <c r="AH14" s="181">
        <v>70.399385492647895</v>
      </c>
      <c r="AI14" s="181">
        <v>81.703330728262102</v>
      </c>
      <c r="AJ14" s="181">
        <v>82.239426594882403</v>
      </c>
      <c r="AK14" s="181">
        <v>76.593282679170997</v>
      </c>
      <c r="AL14" s="187">
        <v>75.1061534097487</v>
      </c>
      <c r="AM14" s="181"/>
      <c r="AN14" s="188">
        <v>82.893916869283302</v>
      </c>
      <c r="AO14" s="189">
        <v>92.429272027324302</v>
      </c>
      <c r="AP14" s="190">
        <v>87.661594448303802</v>
      </c>
      <c r="AQ14" s="181"/>
      <c r="AR14" s="191">
        <v>78.693422277907302</v>
      </c>
      <c r="AS14" s="75"/>
      <c r="AT14" s="30">
        <v>8.7750941715514994</v>
      </c>
      <c r="AU14" s="162">
        <v>10.3303476984889</v>
      </c>
      <c r="AV14" s="162">
        <v>8.6610102462037695</v>
      </c>
      <c r="AW14" s="162">
        <v>5.39852633150619</v>
      </c>
      <c r="AX14" s="162">
        <v>6.9287942548610699</v>
      </c>
      <c r="AY14" s="167">
        <v>7.8986001133919599</v>
      </c>
      <c r="AZ14" s="162"/>
      <c r="BA14" s="168">
        <v>6.7249273959279101</v>
      </c>
      <c r="BB14" s="169">
        <v>5.3850926039039599</v>
      </c>
      <c r="BC14" s="170">
        <v>6.0143573011761404</v>
      </c>
      <c r="BD14" s="162"/>
      <c r="BE14" s="171">
        <v>7.2916666783548303</v>
      </c>
    </row>
    <row r="15" spans="1:57" x14ac:dyDescent="0.25">
      <c r="A15" s="21" t="s">
        <v>26</v>
      </c>
      <c r="B15" s="3" t="str">
        <f t="shared" si="0"/>
        <v>Fairfax/Tysons Corner, VA</v>
      </c>
      <c r="C15" s="3"/>
      <c r="D15" s="24" t="s">
        <v>16</v>
      </c>
      <c r="E15" s="27" t="s">
        <v>17</v>
      </c>
      <c r="F15" s="3"/>
      <c r="G15" s="186">
        <v>69.741778162911601</v>
      </c>
      <c r="H15" s="181">
        <v>51.302898902368497</v>
      </c>
      <c r="I15" s="181">
        <v>93.261027151935195</v>
      </c>
      <c r="J15" s="181">
        <v>101.10599884459801</v>
      </c>
      <c r="K15" s="181">
        <v>87.281636048526806</v>
      </c>
      <c r="L15" s="187">
        <v>80.538667822068106</v>
      </c>
      <c r="M15" s="181"/>
      <c r="N15" s="188">
        <v>81.520895436163997</v>
      </c>
      <c r="O15" s="189">
        <v>87.683950317735395</v>
      </c>
      <c r="P15" s="190">
        <v>84.602422876949703</v>
      </c>
      <c r="Q15" s="181"/>
      <c r="R15" s="191">
        <v>81.699740694891403</v>
      </c>
      <c r="S15" s="75"/>
      <c r="T15" s="30">
        <v>11.2577771079367</v>
      </c>
      <c r="U15" s="162">
        <v>11.5232029028939</v>
      </c>
      <c r="V15" s="162">
        <v>22.807724037120401</v>
      </c>
      <c r="W15" s="162">
        <v>17.563745387860699</v>
      </c>
      <c r="X15" s="162">
        <v>19.3071169672039</v>
      </c>
      <c r="Y15" s="167">
        <v>17.135006219054201</v>
      </c>
      <c r="Z15" s="162"/>
      <c r="AA15" s="168">
        <v>22.487088626294501</v>
      </c>
      <c r="AB15" s="169">
        <v>16.166853287745202</v>
      </c>
      <c r="AC15" s="170">
        <v>19.128370660695399</v>
      </c>
      <c r="AD15" s="162"/>
      <c r="AE15" s="171">
        <v>17.717790305698301</v>
      </c>
      <c r="AG15" s="186">
        <v>69.3061860196418</v>
      </c>
      <c r="AH15" s="181">
        <v>85.558627960716294</v>
      </c>
      <c r="AI15" s="181">
        <v>111.226793760831</v>
      </c>
      <c r="AJ15" s="181">
        <v>108.49855372616901</v>
      </c>
      <c r="AK15" s="181">
        <v>85.046393125361007</v>
      </c>
      <c r="AL15" s="187">
        <v>91.927310918544094</v>
      </c>
      <c r="AM15" s="181"/>
      <c r="AN15" s="188">
        <v>81.206406701328703</v>
      </c>
      <c r="AO15" s="189">
        <v>89.095451473136904</v>
      </c>
      <c r="AP15" s="190">
        <v>85.150929087232797</v>
      </c>
      <c r="AQ15" s="181"/>
      <c r="AR15" s="191">
        <v>89.991201823883699</v>
      </c>
      <c r="AS15" s="75"/>
      <c r="AT15" s="30">
        <v>10.9179221582535</v>
      </c>
      <c r="AU15" s="162">
        <v>14.7825113317319</v>
      </c>
      <c r="AV15" s="162">
        <v>23.089325930668402</v>
      </c>
      <c r="AW15" s="162">
        <v>21.5916989842734</v>
      </c>
      <c r="AX15" s="162">
        <v>13.7253961705156</v>
      </c>
      <c r="AY15" s="167">
        <v>17.4337408519729</v>
      </c>
      <c r="AZ15" s="162"/>
      <c r="BA15" s="168">
        <v>10.4063400505059</v>
      </c>
      <c r="BB15" s="169">
        <v>11.5809070017719</v>
      </c>
      <c r="BC15" s="170">
        <v>11.0177272873756</v>
      </c>
      <c r="BD15" s="162"/>
      <c r="BE15" s="171">
        <v>15.627173549727599</v>
      </c>
    </row>
    <row r="16" spans="1:57" x14ac:dyDescent="0.25">
      <c r="A16" s="21" t="s">
        <v>27</v>
      </c>
      <c r="B16" s="3" t="str">
        <f t="shared" si="0"/>
        <v>I-95 Fredericksburg, VA</v>
      </c>
      <c r="C16" s="3"/>
      <c r="D16" s="24" t="s">
        <v>16</v>
      </c>
      <c r="E16" s="27" t="s">
        <v>17</v>
      </c>
      <c r="F16" s="3"/>
      <c r="G16" s="186">
        <v>48.501685950413197</v>
      </c>
      <c r="H16" s="181">
        <v>35.36820188902</v>
      </c>
      <c r="I16" s="181">
        <v>46.695324675324599</v>
      </c>
      <c r="J16" s="181">
        <v>51.404778040141601</v>
      </c>
      <c r="K16" s="181">
        <v>50.95366824085</v>
      </c>
      <c r="L16" s="187">
        <v>46.584731759149903</v>
      </c>
      <c r="M16" s="181"/>
      <c r="N16" s="188">
        <v>69.276689492325801</v>
      </c>
      <c r="O16" s="189">
        <v>77.560717827626902</v>
      </c>
      <c r="P16" s="190">
        <v>73.418703659976302</v>
      </c>
      <c r="Q16" s="181"/>
      <c r="R16" s="191">
        <v>54.251580873671699</v>
      </c>
      <c r="S16" s="75"/>
      <c r="T16" s="30">
        <v>-4.0622139567572804</v>
      </c>
      <c r="U16" s="162">
        <v>-1.463037781785</v>
      </c>
      <c r="V16" s="162">
        <v>1.45342192307008</v>
      </c>
      <c r="W16" s="162">
        <v>1.4187971929479199</v>
      </c>
      <c r="X16" s="162">
        <v>0.64535987741246803</v>
      </c>
      <c r="Y16" s="167">
        <v>-0.36956176140415897</v>
      </c>
      <c r="Z16" s="162"/>
      <c r="AA16" s="168">
        <v>-1.52704057309175</v>
      </c>
      <c r="AB16" s="169">
        <v>1.55752783595394</v>
      </c>
      <c r="AC16" s="170">
        <v>7.8525926730465503E-2</v>
      </c>
      <c r="AD16" s="162"/>
      <c r="AE16" s="171">
        <v>-0.19678197779738801</v>
      </c>
      <c r="AG16" s="186">
        <v>49.454971074380097</v>
      </c>
      <c r="AH16" s="181">
        <v>52.665124557260903</v>
      </c>
      <c r="AI16" s="181">
        <v>58.568643742620999</v>
      </c>
      <c r="AJ16" s="181">
        <v>58.472708972845297</v>
      </c>
      <c r="AK16" s="181">
        <v>57.722142266824001</v>
      </c>
      <c r="AL16" s="187">
        <v>55.376718122786301</v>
      </c>
      <c r="AM16" s="181"/>
      <c r="AN16" s="188">
        <v>71.911554899645793</v>
      </c>
      <c r="AO16" s="189">
        <v>76.918493506493505</v>
      </c>
      <c r="AP16" s="190">
        <v>74.415024203069606</v>
      </c>
      <c r="AQ16" s="181"/>
      <c r="AR16" s="191">
        <v>60.816234145724401</v>
      </c>
      <c r="AS16" s="75"/>
      <c r="AT16" s="30">
        <v>-2.7232635584056202</v>
      </c>
      <c r="AU16" s="162">
        <v>3.8792931460245401</v>
      </c>
      <c r="AV16" s="162">
        <v>6.1444091891139898</v>
      </c>
      <c r="AW16" s="162">
        <v>3.5827351280634598</v>
      </c>
      <c r="AX16" s="162">
        <v>4.8651892495625502</v>
      </c>
      <c r="AY16" s="167">
        <v>3.2336874145747698</v>
      </c>
      <c r="AZ16" s="162"/>
      <c r="BA16" s="168">
        <v>0.103470871032703</v>
      </c>
      <c r="BB16" s="169">
        <v>-0.93246813060221501</v>
      </c>
      <c r="BC16" s="170">
        <v>-0.43461472426595499</v>
      </c>
      <c r="BD16" s="162"/>
      <c r="BE16" s="171">
        <v>1.9209041049581199</v>
      </c>
    </row>
    <row r="17" spans="1:70" x14ac:dyDescent="0.25">
      <c r="A17" s="21" t="s">
        <v>28</v>
      </c>
      <c r="B17" s="3" t="str">
        <f t="shared" si="0"/>
        <v>Dulles Airport Area, VA</v>
      </c>
      <c r="C17" s="3"/>
      <c r="D17" s="24" t="s">
        <v>16</v>
      </c>
      <c r="E17" s="27" t="s">
        <v>17</v>
      </c>
      <c r="F17" s="3"/>
      <c r="G17" s="186">
        <v>57.235432555492302</v>
      </c>
      <c r="H17" s="181">
        <v>45.648012711060503</v>
      </c>
      <c r="I17" s="181">
        <v>75.166834566495893</v>
      </c>
      <c r="J17" s="181">
        <v>84.906989186112597</v>
      </c>
      <c r="K17" s="181">
        <v>82.133985960918196</v>
      </c>
      <c r="L17" s="187">
        <v>69.018250996015894</v>
      </c>
      <c r="M17" s="181"/>
      <c r="N17" s="188">
        <v>83.875028457598106</v>
      </c>
      <c r="O17" s="189">
        <v>96.635910643141699</v>
      </c>
      <c r="P17" s="190">
        <v>90.255469550369895</v>
      </c>
      <c r="Q17" s="181"/>
      <c r="R17" s="191">
        <v>75.0860277258313</v>
      </c>
      <c r="S17" s="75"/>
      <c r="T17" s="30">
        <v>9.10229925723214</v>
      </c>
      <c r="U17" s="162">
        <v>-0.49716745869089102</v>
      </c>
      <c r="V17" s="162">
        <v>-6.5875203888104004</v>
      </c>
      <c r="W17" s="162">
        <v>-4.5728815991517102</v>
      </c>
      <c r="X17" s="162">
        <v>2.3392024232644899</v>
      </c>
      <c r="Y17" s="167">
        <v>-0.84623269408354196</v>
      </c>
      <c r="Z17" s="162"/>
      <c r="AA17" s="168">
        <v>22.2258775276485</v>
      </c>
      <c r="AB17" s="169">
        <v>31.560175283088501</v>
      </c>
      <c r="AC17" s="170">
        <v>27.051715753298801</v>
      </c>
      <c r="AD17" s="162"/>
      <c r="AE17" s="171">
        <v>7.2409799608568397</v>
      </c>
      <c r="AG17" s="186">
        <v>61.5964072282299</v>
      </c>
      <c r="AH17" s="181">
        <v>77.553944460254201</v>
      </c>
      <c r="AI17" s="181">
        <v>92.898770394612001</v>
      </c>
      <c r="AJ17" s="181">
        <v>90.378016742553498</v>
      </c>
      <c r="AK17" s="181">
        <v>77.695408366533798</v>
      </c>
      <c r="AL17" s="187">
        <v>80.024509438436695</v>
      </c>
      <c r="AM17" s="181"/>
      <c r="AN17" s="188">
        <v>76.659353775374598</v>
      </c>
      <c r="AO17" s="189">
        <v>84.008420129007703</v>
      </c>
      <c r="AP17" s="190">
        <v>80.333886952191193</v>
      </c>
      <c r="AQ17" s="181"/>
      <c r="AR17" s="191">
        <v>80.112903013795105</v>
      </c>
      <c r="AS17" s="75"/>
      <c r="AT17" s="30">
        <v>-2.7353709249103799</v>
      </c>
      <c r="AU17" s="162">
        <v>-3.5718733868536998</v>
      </c>
      <c r="AV17" s="162">
        <v>-3.3578048666024398</v>
      </c>
      <c r="AW17" s="162">
        <v>-3.14333825513169</v>
      </c>
      <c r="AX17" s="162">
        <v>-4.0190729080918697</v>
      </c>
      <c r="AY17" s="167">
        <v>-3.38685560105354</v>
      </c>
      <c r="AZ17" s="162"/>
      <c r="BA17" s="168">
        <v>7.7928929992285898</v>
      </c>
      <c r="BB17" s="169">
        <v>13.1014602721024</v>
      </c>
      <c r="BC17" s="170">
        <v>10.504860845187</v>
      </c>
      <c r="BD17" s="162"/>
      <c r="BE17" s="171">
        <v>0.214651437828493</v>
      </c>
    </row>
    <row r="18" spans="1:70" x14ac:dyDescent="0.25">
      <c r="A18" s="21" t="s">
        <v>29</v>
      </c>
      <c r="B18" s="3" t="str">
        <f t="shared" si="0"/>
        <v>Williamsburg, VA</v>
      </c>
      <c r="C18" s="3"/>
      <c r="D18" s="24" t="s">
        <v>16</v>
      </c>
      <c r="E18" s="27" t="s">
        <v>17</v>
      </c>
      <c r="F18" s="3"/>
      <c r="G18" s="186">
        <v>97.712152080344296</v>
      </c>
      <c r="H18" s="181">
        <v>28.0365866701447</v>
      </c>
      <c r="I18" s="181">
        <v>28.684471109951701</v>
      </c>
      <c r="J18" s="181">
        <v>31.940037824442399</v>
      </c>
      <c r="K18" s="181">
        <v>40.658520933872403</v>
      </c>
      <c r="L18" s="187">
        <v>45.406353723751103</v>
      </c>
      <c r="M18" s="181"/>
      <c r="N18" s="188">
        <v>84.967910525629307</v>
      </c>
      <c r="O18" s="189">
        <v>103.73975609756</v>
      </c>
      <c r="P18" s="190">
        <v>94.353833311595096</v>
      </c>
      <c r="Q18" s="181"/>
      <c r="R18" s="191">
        <v>59.391347891706502</v>
      </c>
      <c r="S18" s="75"/>
      <c r="T18" s="30">
        <v>-7.3440775242244003</v>
      </c>
      <c r="U18" s="162">
        <v>-8.6350052272037896</v>
      </c>
      <c r="V18" s="162">
        <v>-11.3313051244396</v>
      </c>
      <c r="W18" s="162">
        <v>-8.7892465525502992</v>
      </c>
      <c r="X18" s="162">
        <v>1.90908956362391</v>
      </c>
      <c r="Y18" s="167">
        <v>-6.7279758358988397</v>
      </c>
      <c r="Z18" s="162"/>
      <c r="AA18" s="168">
        <v>-5.6638830984623496</v>
      </c>
      <c r="AB18" s="169">
        <v>-4.70747975618439</v>
      </c>
      <c r="AC18" s="170">
        <v>-5.1405011060096504</v>
      </c>
      <c r="AD18" s="162"/>
      <c r="AE18" s="171">
        <v>-6.0140431184755103</v>
      </c>
      <c r="AG18" s="186">
        <v>74.234544476327102</v>
      </c>
      <c r="AH18" s="181">
        <v>56.720672035998398</v>
      </c>
      <c r="AI18" s="181">
        <v>55.215206077996598</v>
      </c>
      <c r="AJ18" s="181">
        <v>57.553341919916498</v>
      </c>
      <c r="AK18" s="181">
        <v>66.204165905830095</v>
      </c>
      <c r="AL18" s="187">
        <v>61.985586083213697</v>
      </c>
      <c r="AM18" s="181"/>
      <c r="AN18" s="188">
        <v>112.359947502282</v>
      </c>
      <c r="AO18" s="189">
        <v>132.44307030129099</v>
      </c>
      <c r="AP18" s="190">
        <v>122.401508901786</v>
      </c>
      <c r="AQ18" s="181"/>
      <c r="AR18" s="191">
        <v>79.247278317091798</v>
      </c>
      <c r="AS18" s="75"/>
      <c r="AT18" s="30">
        <v>-1.5299282336336599</v>
      </c>
      <c r="AU18" s="162">
        <v>1.04182757920394</v>
      </c>
      <c r="AV18" s="162">
        <v>-4.1820118186051802</v>
      </c>
      <c r="AW18" s="162">
        <v>-2.1352652289500198</v>
      </c>
      <c r="AX18" s="162">
        <v>-1.29364741447536</v>
      </c>
      <c r="AY18" s="167">
        <v>-1.6194766879275899</v>
      </c>
      <c r="AZ18" s="162"/>
      <c r="BA18" s="168">
        <v>-5.7498859174161199</v>
      </c>
      <c r="BB18" s="169">
        <v>-0.28137041927018103</v>
      </c>
      <c r="BC18" s="170">
        <v>-2.8680604191562402</v>
      </c>
      <c r="BD18" s="162"/>
      <c r="BE18" s="171">
        <v>-2.1744121122672202</v>
      </c>
    </row>
    <row r="19" spans="1:70" x14ac:dyDescent="0.25">
      <c r="A19" s="21" t="s">
        <v>30</v>
      </c>
      <c r="B19" s="3" t="str">
        <f t="shared" si="0"/>
        <v>Virginia Beach, VA</v>
      </c>
      <c r="C19" s="3"/>
      <c r="D19" s="24" t="s">
        <v>16</v>
      </c>
      <c r="E19" s="27" t="s">
        <v>17</v>
      </c>
      <c r="F19" s="3"/>
      <c r="G19" s="186">
        <v>191.62053987366701</v>
      </c>
      <c r="H19" s="181">
        <v>59.658851954204501</v>
      </c>
      <c r="I19" s="181">
        <v>71.679024540070998</v>
      </c>
      <c r="J19" s="181">
        <v>81.602879739439302</v>
      </c>
      <c r="K19" s="181">
        <v>88.324416367943101</v>
      </c>
      <c r="L19" s="187">
        <v>98.577142495065104</v>
      </c>
      <c r="M19" s="181"/>
      <c r="N19" s="188">
        <v>128.488468045795</v>
      </c>
      <c r="O19" s="189">
        <v>146.231517702329</v>
      </c>
      <c r="P19" s="190">
        <v>137.35999287406199</v>
      </c>
      <c r="Q19" s="181"/>
      <c r="R19" s="191">
        <v>109.657956889064</v>
      </c>
      <c r="S19" s="75"/>
      <c r="T19" s="30">
        <v>-2.22905818131286</v>
      </c>
      <c r="U19" s="162">
        <v>1.2827633310750699</v>
      </c>
      <c r="V19" s="162">
        <v>-3.1808032589885502</v>
      </c>
      <c r="W19" s="162">
        <v>4.9870369422879E-2</v>
      </c>
      <c r="X19" s="162">
        <v>-0.86149930378095996</v>
      </c>
      <c r="Y19" s="167">
        <v>-1.34009392770379</v>
      </c>
      <c r="Z19" s="162"/>
      <c r="AA19" s="168">
        <v>-5.87659246445679</v>
      </c>
      <c r="AB19" s="169">
        <v>-4.1406323827032798</v>
      </c>
      <c r="AC19" s="170">
        <v>-4.9604558266864096</v>
      </c>
      <c r="AD19" s="162"/>
      <c r="AE19" s="171">
        <v>-2.6670591830069599</v>
      </c>
      <c r="AG19" s="186">
        <v>133.39643774966399</v>
      </c>
      <c r="AH19" s="181">
        <v>104.18471550335499</v>
      </c>
      <c r="AI19" s="181">
        <v>110.00485194630799</v>
      </c>
      <c r="AJ19" s="181">
        <v>110.34958674694001</v>
      </c>
      <c r="AK19" s="181">
        <v>112.363812834583</v>
      </c>
      <c r="AL19" s="187">
        <v>114.06049164534799</v>
      </c>
      <c r="AM19" s="181"/>
      <c r="AN19" s="188">
        <v>187.67019378010201</v>
      </c>
      <c r="AO19" s="189">
        <v>221.42097924200499</v>
      </c>
      <c r="AP19" s="190">
        <v>204.54558651105401</v>
      </c>
      <c r="AQ19" s="181"/>
      <c r="AR19" s="191">
        <v>139.912792681344</v>
      </c>
      <c r="AS19" s="75"/>
      <c r="AT19" s="30">
        <v>-2.7424501975731901</v>
      </c>
      <c r="AU19" s="162">
        <v>1.47739371161445</v>
      </c>
      <c r="AV19" s="162">
        <v>1.68518458796837</v>
      </c>
      <c r="AW19" s="162">
        <v>-0.67615380194769303</v>
      </c>
      <c r="AX19" s="162">
        <v>-2.8259669891113299</v>
      </c>
      <c r="AY19" s="167">
        <v>-0.77208540899701505</v>
      </c>
      <c r="AZ19" s="162"/>
      <c r="BA19" s="168">
        <v>3.05778269035476</v>
      </c>
      <c r="BB19" s="169">
        <v>3.0091546932629099</v>
      </c>
      <c r="BC19" s="170">
        <v>3.031457043049</v>
      </c>
      <c r="BD19" s="162"/>
      <c r="BE19" s="171">
        <v>0.781541193578559</v>
      </c>
    </row>
    <row r="20" spans="1:70" x14ac:dyDescent="0.25">
      <c r="A20" s="34" t="s">
        <v>31</v>
      </c>
      <c r="B20" s="3" t="str">
        <f t="shared" si="0"/>
        <v>Norfolk/Portsmouth, VA</v>
      </c>
      <c r="C20" s="3"/>
      <c r="D20" s="24" t="s">
        <v>16</v>
      </c>
      <c r="E20" s="27" t="s">
        <v>17</v>
      </c>
      <c r="F20" s="3"/>
      <c r="G20" s="186">
        <v>80.330576725803596</v>
      </c>
      <c r="H20" s="181">
        <v>42.686333427015597</v>
      </c>
      <c r="I20" s="181">
        <v>55.303262251888199</v>
      </c>
      <c r="J20" s="181">
        <v>62.885379114702197</v>
      </c>
      <c r="K20" s="181">
        <v>65.893284841032795</v>
      </c>
      <c r="L20" s="187">
        <v>61.4197672720885</v>
      </c>
      <c r="M20" s="181"/>
      <c r="N20" s="188">
        <v>87.579086474617895</v>
      </c>
      <c r="O20" s="189">
        <v>101.16297498682501</v>
      </c>
      <c r="P20" s="190">
        <v>94.371030730721898</v>
      </c>
      <c r="Q20" s="181"/>
      <c r="R20" s="191">
        <v>70.834413974555204</v>
      </c>
      <c r="S20" s="75"/>
      <c r="T20" s="30">
        <v>0.56574550348206798</v>
      </c>
      <c r="U20" s="162">
        <v>-9.6809475281237702</v>
      </c>
      <c r="V20" s="162">
        <v>-14.4493806437</v>
      </c>
      <c r="W20" s="162">
        <v>-11.963004070761</v>
      </c>
      <c r="X20" s="162">
        <v>-10.248378220200999</v>
      </c>
      <c r="Y20" s="167">
        <v>-8.7732092097234897</v>
      </c>
      <c r="Z20" s="162"/>
      <c r="AA20" s="168">
        <v>-5.7579365937594602</v>
      </c>
      <c r="AB20" s="169">
        <v>4.5147977865169597</v>
      </c>
      <c r="AC20" s="170">
        <v>-0.51698547297412201</v>
      </c>
      <c r="AD20" s="162"/>
      <c r="AE20" s="171">
        <v>-5.7972820366940496</v>
      </c>
      <c r="AG20" s="186">
        <v>70.715489759353503</v>
      </c>
      <c r="AH20" s="181">
        <v>76.238075970490002</v>
      </c>
      <c r="AI20" s="181">
        <v>83.338968496399005</v>
      </c>
      <c r="AJ20" s="181">
        <v>76.580355151062705</v>
      </c>
      <c r="AK20" s="181">
        <v>70.504552735815906</v>
      </c>
      <c r="AL20" s="187">
        <v>75.475488422624196</v>
      </c>
      <c r="AM20" s="181"/>
      <c r="AN20" s="188">
        <v>113.14868751097799</v>
      </c>
      <c r="AO20" s="189">
        <v>126.989654479184</v>
      </c>
      <c r="AP20" s="190">
        <v>120.069170995081</v>
      </c>
      <c r="AQ20" s="181"/>
      <c r="AR20" s="191">
        <v>88.216540586183498</v>
      </c>
      <c r="AS20" s="75"/>
      <c r="AT20" s="30">
        <v>-1.95588704571403</v>
      </c>
      <c r="AU20" s="162">
        <v>7.8016528248919901</v>
      </c>
      <c r="AV20" s="162">
        <v>3.4479959401742502</v>
      </c>
      <c r="AW20" s="162">
        <v>-2.5552868645881701</v>
      </c>
      <c r="AX20" s="162">
        <v>-7.2548848733907096</v>
      </c>
      <c r="AY20" s="167">
        <v>-0.16900849780794699</v>
      </c>
      <c r="AZ20" s="162"/>
      <c r="BA20" s="168">
        <v>4.1103061630078797</v>
      </c>
      <c r="BB20" s="169">
        <v>5.6853947050793101</v>
      </c>
      <c r="BC20" s="170">
        <v>4.9373469198622697</v>
      </c>
      <c r="BD20" s="162"/>
      <c r="BE20" s="171">
        <v>1.75655027921561</v>
      </c>
    </row>
    <row r="21" spans="1:70" x14ac:dyDescent="0.25">
      <c r="A21" s="35" t="s">
        <v>32</v>
      </c>
      <c r="B21" s="3" t="str">
        <f t="shared" si="0"/>
        <v>Newport News/Hampton, VA</v>
      </c>
      <c r="C21" s="3"/>
      <c r="D21" s="24" t="s">
        <v>16</v>
      </c>
      <c r="E21" s="27" t="s">
        <v>17</v>
      </c>
      <c r="F21" s="3"/>
      <c r="G21" s="186">
        <v>60.269364618491203</v>
      </c>
      <c r="H21" s="181">
        <v>35.131003879994203</v>
      </c>
      <c r="I21" s="181">
        <v>46.828116875811297</v>
      </c>
      <c r="J21" s="181">
        <v>50.589599394201599</v>
      </c>
      <c r="K21" s="181">
        <v>52.398505033895802</v>
      </c>
      <c r="L21" s="187">
        <v>49.043317960478802</v>
      </c>
      <c r="M21" s="181"/>
      <c r="N21" s="188">
        <v>69.426905394490106</v>
      </c>
      <c r="O21" s="189">
        <v>74.534913731429299</v>
      </c>
      <c r="P21" s="190">
        <v>71.980909562959695</v>
      </c>
      <c r="Q21" s="181"/>
      <c r="R21" s="191">
        <v>55.5969155611876</v>
      </c>
      <c r="S21" s="75"/>
      <c r="T21" s="30">
        <v>-1.4891279026217601</v>
      </c>
      <c r="U21" s="162">
        <v>1.6609713525864001</v>
      </c>
      <c r="V21" s="162">
        <v>9.7904259537129104</v>
      </c>
      <c r="W21" s="162">
        <v>9.5574134441901908</v>
      </c>
      <c r="X21" s="162">
        <v>11.0964028532765</v>
      </c>
      <c r="Y21" s="167">
        <v>5.8195236585784</v>
      </c>
      <c r="Z21" s="162"/>
      <c r="AA21" s="168">
        <v>-1.35820045331679</v>
      </c>
      <c r="AB21" s="169">
        <v>-4.1109107594073002</v>
      </c>
      <c r="AC21" s="170">
        <v>-2.8028328498713599</v>
      </c>
      <c r="AD21" s="162"/>
      <c r="AE21" s="171">
        <v>2.4573954727103202</v>
      </c>
      <c r="AG21" s="186">
        <v>51.833881234674699</v>
      </c>
      <c r="AH21" s="181">
        <v>52.050683513630403</v>
      </c>
      <c r="AI21" s="181">
        <v>58.866738839607599</v>
      </c>
      <c r="AJ21" s="181">
        <v>58.659702747728197</v>
      </c>
      <c r="AK21" s="181">
        <v>60.206518960046097</v>
      </c>
      <c r="AL21" s="187">
        <v>56.323505059137403</v>
      </c>
      <c r="AM21" s="181"/>
      <c r="AN21" s="188">
        <v>82.002389701427902</v>
      </c>
      <c r="AO21" s="189">
        <v>91.850294172796694</v>
      </c>
      <c r="AP21" s="190">
        <v>86.926341937112298</v>
      </c>
      <c r="AQ21" s="181"/>
      <c r="AR21" s="191">
        <v>65.067172738558796</v>
      </c>
      <c r="AS21" s="75"/>
      <c r="AT21" s="30">
        <v>2.4124430345757402</v>
      </c>
      <c r="AU21" s="162">
        <v>5.3883542641512596</v>
      </c>
      <c r="AV21" s="162">
        <v>9.97129940175809</v>
      </c>
      <c r="AW21" s="162">
        <v>6.0932151011789903</v>
      </c>
      <c r="AX21" s="162">
        <v>4.5855986974588996</v>
      </c>
      <c r="AY21" s="167">
        <v>5.7166792252373497</v>
      </c>
      <c r="AZ21" s="162"/>
      <c r="BA21" s="168">
        <v>-1.8539332957914201</v>
      </c>
      <c r="BB21" s="169">
        <v>-2.3573900402988599</v>
      </c>
      <c r="BC21" s="170">
        <v>-2.1205659802546699</v>
      </c>
      <c r="BD21" s="162"/>
      <c r="BE21" s="171">
        <v>2.5814994319429698</v>
      </c>
    </row>
    <row r="22" spans="1:70" x14ac:dyDescent="0.25">
      <c r="A22" s="36" t="s">
        <v>33</v>
      </c>
      <c r="B22" s="3" t="str">
        <f t="shared" si="0"/>
        <v>Chesapeake/Suffolk, VA</v>
      </c>
      <c r="C22" s="3"/>
      <c r="D22" s="25" t="s">
        <v>16</v>
      </c>
      <c r="E22" s="28" t="s">
        <v>17</v>
      </c>
      <c r="F22" s="3"/>
      <c r="G22" s="192">
        <v>71.721136714385395</v>
      </c>
      <c r="H22" s="193">
        <v>43.157120146647998</v>
      </c>
      <c r="I22" s="193">
        <v>57.490685631983197</v>
      </c>
      <c r="J22" s="193">
        <v>63.3814246508379</v>
      </c>
      <c r="K22" s="193">
        <v>63.557016393156403</v>
      </c>
      <c r="L22" s="194">
        <v>59.861476707402197</v>
      </c>
      <c r="M22" s="181"/>
      <c r="N22" s="195">
        <v>74.079345076815599</v>
      </c>
      <c r="O22" s="196">
        <v>83.982654155027902</v>
      </c>
      <c r="P22" s="197">
        <v>79.030999615921701</v>
      </c>
      <c r="Q22" s="181"/>
      <c r="R22" s="198">
        <v>65.338483252693507</v>
      </c>
      <c r="S22" s="75"/>
      <c r="T22" s="31">
        <v>-0.29030527264070999</v>
      </c>
      <c r="U22" s="172">
        <v>-5.4248758111581701</v>
      </c>
      <c r="V22" s="172">
        <v>-5.1451474627267899</v>
      </c>
      <c r="W22" s="172">
        <v>-2.92110129077868</v>
      </c>
      <c r="X22" s="172">
        <v>-1.3754982904953701</v>
      </c>
      <c r="Y22" s="173">
        <v>-2.7918865202030698</v>
      </c>
      <c r="Z22" s="162"/>
      <c r="AA22" s="174">
        <v>-8.1151695139064302</v>
      </c>
      <c r="AB22" s="175">
        <v>-0.145303347866095</v>
      </c>
      <c r="AC22" s="176">
        <v>-4.0459808366049996</v>
      </c>
      <c r="AD22" s="162"/>
      <c r="AE22" s="177">
        <v>-3.22897839876443</v>
      </c>
      <c r="AG22" s="192">
        <v>65.324403421787693</v>
      </c>
      <c r="AH22" s="193">
        <v>69.517396905551607</v>
      </c>
      <c r="AI22" s="193">
        <v>77.118746394902203</v>
      </c>
      <c r="AJ22" s="193">
        <v>76.411613813721999</v>
      </c>
      <c r="AK22" s="193">
        <v>71.659676073673097</v>
      </c>
      <c r="AL22" s="194">
        <v>72.0063673219273</v>
      </c>
      <c r="AM22" s="181"/>
      <c r="AN22" s="195">
        <v>94.893925244413396</v>
      </c>
      <c r="AO22" s="196">
        <v>104.80754956791201</v>
      </c>
      <c r="AP22" s="197">
        <v>99.850737406162693</v>
      </c>
      <c r="AQ22" s="181"/>
      <c r="AR22" s="198">
        <v>79.961901631708798</v>
      </c>
      <c r="AS22" s="75"/>
      <c r="AT22" s="31">
        <v>1.2240179654038099</v>
      </c>
      <c r="AU22" s="172">
        <v>2.3442663567081299</v>
      </c>
      <c r="AV22" s="172">
        <v>2.12567339654322</v>
      </c>
      <c r="AW22" s="172">
        <v>0.72393375181308495</v>
      </c>
      <c r="AX22" s="172">
        <v>1.62147700885739</v>
      </c>
      <c r="AY22" s="173">
        <v>1.60293485941992</v>
      </c>
      <c r="AZ22" s="162"/>
      <c r="BA22" s="174">
        <v>3.05753326021724</v>
      </c>
      <c r="BB22" s="175">
        <v>1.6263515933777</v>
      </c>
      <c r="BC22" s="176">
        <v>2.3014294495330301</v>
      </c>
      <c r="BD22" s="162"/>
      <c r="BE22" s="177">
        <v>1.85104639592708</v>
      </c>
    </row>
    <row r="23" spans="1:70" ht="13" x14ac:dyDescent="0.3">
      <c r="A23" s="35" t="s">
        <v>111</v>
      </c>
      <c r="B23" s="3" t="s">
        <v>111</v>
      </c>
      <c r="C23" s="9"/>
      <c r="D23" s="23" t="s">
        <v>16</v>
      </c>
      <c r="E23" s="26" t="s">
        <v>17</v>
      </c>
      <c r="F23" s="3"/>
      <c r="G23" s="178">
        <v>56.203947623666302</v>
      </c>
      <c r="H23" s="179">
        <v>37.067497575169703</v>
      </c>
      <c r="I23" s="179">
        <v>71.124306498545096</v>
      </c>
      <c r="J23" s="179">
        <v>112.55070481732901</v>
      </c>
      <c r="K23" s="179">
        <v>120.173789201422</v>
      </c>
      <c r="L23" s="180">
        <v>79.424049143226597</v>
      </c>
      <c r="M23" s="181"/>
      <c r="N23" s="182">
        <v>106.35850630455801</v>
      </c>
      <c r="O23" s="183">
        <v>108.503055286129</v>
      </c>
      <c r="P23" s="184">
        <v>107.43078079534401</v>
      </c>
      <c r="Q23" s="181"/>
      <c r="R23" s="185">
        <v>87.425972472403103</v>
      </c>
      <c r="S23" s="75"/>
      <c r="T23" s="29">
        <v>-26.796318198003799</v>
      </c>
      <c r="U23" s="160">
        <v>9.76036330391962</v>
      </c>
      <c r="V23" s="160">
        <v>-5.8174436317716598</v>
      </c>
      <c r="W23" s="160">
        <v>24.3145816319822</v>
      </c>
      <c r="X23" s="160">
        <v>27.827214085388</v>
      </c>
      <c r="Y23" s="161">
        <v>7.1514129991129103</v>
      </c>
      <c r="Z23" s="162"/>
      <c r="AA23" s="163">
        <v>-16.4440318608466</v>
      </c>
      <c r="AB23" s="164">
        <v>-27.778329674197199</v>
      </c>
      <c r="AC23" s="165">
        <v>-22.5797434464079</v>
      </c>
      <c r="AD23" s="162"/>
      <c r="AE23" s="166">
        <v>-5.5790907793998601</v>
      </c>
      <c r="AF23" s="75"/>
      <c r="AG23" s="178">
        <v>62.833188651794302</v>
      </c>
      <c r="AH23" s="179">
        <v>67.8006611703847</v>
      </c>
      <c r="AI23" s="179">
        <v>91.263013255738699</v>
      </c>
      <c r="AJ23" s="179">
        <v>94.016234238603204</v>
      </c>
      <c r="AK23" s="179">
        <v>87.677966375687006</v>
      </c>
      <c r="AL23" s="180">
        <v>80.718212738441594</v>
      </c>
      <c r="AM23" s="181"/>
      <c r="AN23" s="182">
        <v>105.92470982864501</v>
      </c>
      <c r="AO23" s="183">
        <v>128.76708212091799</v>
      </c>
      <c r="AP23" s="184">
        <v>117.345895974781</v>
      </c>
      <c r="AQ23" s="181"/>
      <c r="AR23" s="185">
        <v>91.183265091681605</v>
      </c>
      <c r="AS23" s="75"/>
      <c r="AT23" s="29">
        <v>-8.6031829427323192</v>
      </c>
      <c r="AU23" s="160">
        <v>-4.7443554789788198</v>
      </c>
      <c r="AV23" s="160">
        <v>-1.1976744179710299</v>
      </c>
      <c r="AW23" s="160">
        <v>3.5322888607506302</v>
      </c>
      <c r="AX23" s="160">
        <v>10.7906109392012</v>
      </c>
      <c r="AY23" s="161">
        <v>0.33548367674601698</v>
      </c>
      <c r="AZ23" s="162"/>
      <c r="BA23" s="163">
        <v>2.1130378981798401</v>
      </c>
      <c r="BB23" s="164">
        <v>-1.2534135015699499</v>
      </c>
      <c r="BC23" s="165">
        <v>0.23808665243940799</v>
      </c>
      <c r="BD23" s="162"/>
      <c r="BE23" s="166">
        <v>0.29964953087342</v>
      </c>
      <c r="BF23" s="75"/>
      <c r="BG23" s="76"/>
      <c r="BH23" s="76"/>
      <c r="BI23" s="76"/>
      <c r="BJ23" s="76"/>
      <c r="BK23" s="76"/>
      <c r="BL23" s="76"/>
      <c r="BM23" s="76"/>
      <c r="BN23" s="76"/>
      <c r="BO23" s="76"/>
      <c r="BP23" s="76"/>
      <c r="BQ23" s="76"/>
      <c r="BR23" s="76"/>
    </row>
    <row r="24" spans="1:70" x14ac:dyDescent="0.25">
      <c r="A24" s="35" t="s">
        <v>43</v>
      </c>
      <c r="B24" s="3" t="str">
        <f t="shared" si="0"/>
        <v>Richmond North/Glen Allen, VA</v>
      </c>
      <c r="C24" s="10"/>
      <c r="D24" s="24" t="s">
        <v>16</v>
      </c>
      <c r="E24" s="27" t="s">
        <v>17</v>
      </c>
      <c r="F24" s="3"/>
      <c r="G24" s="186">
        <v>45.684765909090899</v>
      </c>
      <c r="H24" s="181">
        <v>33.473867045454497</v>
      </c>
      <c r="I24" s="181">
        <v>52.930025000000001</v>
      </c>
      <c r="J24" s="181">
        <v>57.901295454545398</v>
      </c>
      <c r="K24" s="181">
        <v>51.424055681818103</v>
      </c>
      <c r="L24" s="187">
        <v>48.282801818181802</v>
      </c>
      <c r="M24" s="181"/>
      <c r="N24" s="188">
        <v>68.381935227272706</v>
      </c>
      <c r="O24" s="189">
        <v>71.8472647727272</v>
      </c>
      <c r="P24" s="190">
        <v>70.114599999999996</v>
      </c>
      <c r="Q24" s="181"/>
      <c r="R24" s="191">
        <v>54.520458441558397</v>
      </c>
      <c r="S24" s="75"/>
      <c r="T24" s="30">
        <v>-4.50985535207115</v>
      </c>
      <c r="U24" s="162">
        <v>1.2323885613886201</v>
      </c>
      <c r="V24" s="162">
        <v>1.3324492711320799</v>
      </c>
      <c r="W24" s="162">
        <v>-1.4295961554333201</v>
      </c>
      <c r="X24" s="162">
        <v>-4.4311824200441903</v>
      </c>
      <c r="Y24" s="167">
        <v>-1.74129750906221</v>
      </c>
      <c r="Z24" s="162"/>
      <c r="AA24" s="168">
        <v>6.0465618771616496</v>
      </c>
      <c r="AB24" s="169">
        <v>-1.1455169756257599</v>
      </c>
      <c r="AC24" s="170">
        <v>2.2356219986507102</v>
      </c>
      <c r="AD24" s="162"/>
      <c r="AE24" s="171">
        <v>-0.316514625030973</v>
      </c>
      <c r="AF24" s="75"/>
      <c r="AG24" s="186">
        <v>46.356225568181799</v>
      </c>
      <c r="AH24" s="181">
        <v>54.070153124999997</v>
      </c>
      <c r="AI24" s="181">
        <v>65.634296590909003</v>
      </c>
      <c r="AJ24" s="181">
        <v>65.487724715908996</v>
      </c>
      <c r="AK24" s="181">
        <v>55.823040909090899</v>
      </c>
      <c r="AL24" s="187">
        <v>57.474288181818103</v>
      </c>
      <c r="AM24" s="181"/>
      <c r="AN24" s="188">
        <v>72.063159374999998</v>
      </c>
      <c r="AO24" s="189">
        <v>78.595027556818096</v>
      </c>
      <c r="AP24" s="190">
        <v>75.329093465908997</v>
      </c>
      <c r="AQ24" s="181"/>
      <c r="AR24" s="191">
        <v>62.575661120129801</v>
      </c>
      <c r="AS24" s="75"/>
      <c r="AT24" s="30">
        <v>-7.9685256181761597</v>
      </c>
      <c r="AU24" s="162">
        <v>1.5033741168288399</v>
      </c>
      <c r="AV24" s="162">
        <v>3.8510428009419102</v>
      </c>
      <c r="AW24" s="162">
        <v>3.2673431798132202</v>
      </c>
      <c r="AX24" s="162">
        <v>-1.0502982799056899</v>
      </c>
      <c r="AY24" s="167">
        <v>0.244337845200292</v>
      </c>
      <c r="AZ24" s="162"/>
      <c r="BA24" s="168">
        <v>9.8508611441867802E-2</v>
      </c>
      <c r="BB24" s="169">
        <v>-4.5935466236840403E-2</v>
      </c>
      <c r="BC24" s="170">
        <v>2.3103299693961001E-2</v>
      </c>
      <c r="BD24" s="162"/>
      <c r="BE24" s="171">
        <v>0.16813495290883501</v>
      </c>
      <c r="BF24" s="75"/>
      <c r="BG24" s="76"/>
      <c r="BH24" s="76"/>
      <c r="BI24" s="76"/>
      <c r="BJ24" s="76"/>
      <c r="BK24" s="76"/>
      <c r="BL24" s="76"/>
      <c r="BM24" s="76"/>
      <c r="BN24" s="76"/>
      <c r="BO24" s="76"/>
      <c r="BP24" s="76"/>
      <c r="BQ24" s="76"/>
      <c r="BR24" s="76"/>
    </row>
    <row r="25" spans="1:70" x14ac:dyDescent="0.25">
      <c r="A25" s="35" t="s">
        <v>44</v>
      </c>
      <c r="B25" s="3" t="str">
        <f t="shared" si="0"/>
        <v>Richmond West/Midlothian, VA</v>
      </c>
      <c r="C25" s="3"/>
      <c r="D25" s="24" t="s">
        <v>16</v>
      </c>
      <c r="E25" s="27" t="s">
        <v>17</v>
      </c>
      <c r="F25" s="3"/>
      <c r="G25" s="186">
        <v>36.854546140592603</v>
      </c>
      <c r="H25" s="181">
        <v>32.964596312887601</v>
      </c>
      <c r="I25" s="181">
        <v>48.179472157132999</v>
      </c>
      <c r="J25" s="181">
        <v>52.191496381805599</v>
      </c>
      <c r="K25" s="181">
        <v>58.091002584424501</v>
      </c>
      <c r="L25" s="187">
        <v>45.656222715368699</v>
      </c>
      <c r="M25" s="181"/>
      <c r="N25" s="188">
        <v>81.267450861474799</v>
      </c>
      <c r="O25" s="189">
        <v>81.2133467263955</v>
      </c>
      <c r="P25" s="190">
        <v>81.240398793935199</v>
      </c>
      <c r="Q25" s="181"/>
      <c r="R25" s="191">
        <v>55.823130166387699</v>
      </c>
      <c r="S25" s="75"/>
      <c r="T25" s="30">
        <v>-11.435926340330701</v>
      </c>
      <c r="U25" s="162">
        <v>-2.8843658393139502</v>
      </c>
      <c r="V25" s="162">
        <v>-3.9257061275563201</v>
      </c>
      <c r="W25" s="162">
        <v>-7.0703328086464099</v>
      </c>
      <c r="X25" s="162">
        <v>8.7081256321025204</v>
      </c>
      <c r="Y25" s="167">
        <v>-2.9850861230222501</v>
      </c>
      <c r="Z25" s="162"/>
      <c r="AA25" s="168">
        <v>32.368007511582398</v>
      </c>
      <c r="AB25" s="169">
        <v>29.3645142890404</v>
      </c>
      <c r="AC25" s="170">
        <v>30.849527711722299</v>
      </c>
      <c r="AD25" s="162"/>
      <c r="AE25" s="171">
        <v>8.7023067212592</v>
      </c>
      <c r="AF25" s="75"/>
      <c r="AG25" s="186">
        <v>43.918300241212897</v>
      </c>
      <c r="AH25" s="181">
        <v>51.825866557546497</v>
      </c>
      <c r="AI25" s="181">
        <v>58.3239586405926</v>
      </c>
      <c r="AJ25" s="181">
        <v>57.649086026878003</v>
      </c>
      <c r="AK25" s="181">
        <v>55.989817910062001</v>
      </c>
      <c r="AL25" s="187">
        <v>53.541405875258398</v>
      </c>
      <c r="AM25" s="181"/>
      <c r="AN25" s="188">
        <v>72.757875017229395</v>
      </c>
      <c r="AO25" s="189">
        <v>81.242240454858702</v>
      </c>
      <c r="AP25" s="190">
        <v>77.000057736044099</v>
      </c>
      <c r="AQ25" s="181"/>
      <c r="AR25" s="191">
        <v>60.243877835482898</v>
      </c>
      <c r="AS25" s="75"/>
      <c r="AT25" s="30">
        <v>-4.8152996055740598</v>
      </c>
      <c r="AU25" s="162">
        <v>2.4850094002626402</v>
      </c>
      <c r="AV25" s="162">
        <v>1.4823937637000599</v>
      </c>
      <c r="AW25" s="162">
        <v>-1.42906207159437</v>
      </c>
      <c r="AX25" s="162">
        <v>6.3048367505600096</v>
      </c>
      <c r="AY25" s="167">
        <v>0.89386698623824801</v>
      </c>
      <c r="AZ25" s="162"/>
      <c r="BA25" s="168">
        <v>12.348983130621299</v>
      </c>
      <c r="BB25" s="169">
        <v>10.7557055243478</v>
      </c>
      <c r="BC25" s="170">
        <v>11.5027853042962</v>
      </c>
      <c r="BD25" s="162"/>
      <c r="BE25" s="171">
        <v>4.5256366645026898</v>
      </c>
      <c r="BF25" s="75"/>
      <c r="BG25" s="76"/>
      <c r="BH25" s="76"/>
      <c r="BI25" s="76"/>
      <c r="BJ25" s="76"/>
      <c r="BK25" s="76"/>
      <c r="BL25" s="76"/>
      <c r="BM25" s="76"/>
      <c r="BN25" s="76"/>
      <c r="BO25" s="76"/>
      <c r="BP25" s="76"/>
      <c r="BQ25" s="76"/>
      <c r="BR25" s="76"/>
    </row>
    <row r="26" spans="1:70" x14ac:dyDescent="0.25">
      <c r="A26" s="21" t="s">
        <v>45</v>
      </c>
      <c r="B26" s="3" t="str">
        <f t="shared" si="0"/>
        <v>Petersburg/Chester, VA</v>
      </c>
      <c r="C26" s="3"/>
      <c r="D26" s="24" t="s">
        <v>16</v>
      </c>
      <c r="E26" s="27" t="s">
        <v>17</v>
      </c>
      <c r="F26" s="3"/>
      <c r="G26" s="186">
        <v>50.200214269141497</v>
      </c>
      <c r="H26" s="181">
        <v>46.098512799690603</v>
      </c>
      <c r="I26" s="181">
        <v>60.548875754060298</v>
      </c>
      <c r="J26" s="181">
        <v>62.554222138437702</v>
      </c>
      <c r="K26" s="181">
        <v>61.581317807424497</v>
      </c>
      <c r="L26" s="187">
        <v>56.196628553750898</v>
      </c>
      <c r="M26" s="181"/>
      <c r="N26" s="188">
        <v>64.915914249806605</v>
      </c>
      <c r="O26" s="189">
        <v>65.991466086620207</v>
      </c>
      <c r="P26" s="190">
        <v>65.453690168213399</v>
      </c>
      <c r="Q26" s="181"/>
      <c r="R26" s="191">
        <v>58.8415033007402</v>
      </c>
      <c r="S26" s="75"/>
      <c r="T26" s="30">
        <v>3.1408543376890301</v>
      </c>
      <c r="U26" s="162">
        <v>5.6333268800370897</v>
      </c>
      <c r="V26" s="162">
        <v>4.3613517184069597</v>
      </c>
      <c r="W26" s="162">
        <v>5.2995320418553797</v>
      </c>
      <c r="X26" s="162">
        <v>11.9059850145787</v>
      </c>
      <c r="Y26" s="167">
        <v>6.1252390379374901</v>
      </c>
      <c r="Z26" s="162"/>
      <c r="AA26" s="168">
        <v>10.6224053199401</v>
      </c>
      <c r="AB26" s="169">
        <v>5.70207950514805</v>
      </c>
      <c r="AC26" s="170">
        <v>8.0860869357882095</v>
      </c>
      <c r="AD26" s="162"/>
      <c r="AE26" s="171">
        <v>6.7406800168959098</v>
      </c>
      <c r="AF26" s="75"/>
      <c r="AG26" s="186">
        <v>54.218749415119802</v>
      </c>
      <c r="AH26" s="181">
        <v>59.887995137277599</v>
      </c>
      <c r="AI26" s="181">
        <v>64.933998839907105</v>
      </c>
      <c r="AJ26" s="181">
        <v>65.543615617749396</v>
      </c>
      <c r="AK26" s="181">
        <v>61.966812021461699</v>
      </c>
      <c r="AL26" s="187">
        <v>61.3102342063031</v>
      </c>
      <c r="AM26" s="181"/>
      <c r="AN26" s="188">
        <v>68.150710953209497</v>
      </c>
      <c r="AO26" s="189">
        <v>71.2177906660866</v>
      </c>
      <c r="AP26" s="190">
        <v>69.684250809648105</v>
      </c>
      <c r="AQ26" s="181"/>
      <c r="AR26" s="191">
        <v>63.702810378687403</v>
      </c>
      <c r="AS26" s="75"/>
      <c r="AT26" s="30">
        <v>3.5914128809689698</v>
      </c>
      <c r="AU26" s="162">
        <v>2.2025937626925098</v>
      </c>
      <c r="AV26" s="162">
        <v>1.4348160495848099</v>
      </c>
      <c r="AW26" s="162">
        <v>3.1843449359443099</v>
      </c>
      <c r="AX26" s="162">
        <v>5.4031505368424302</v>
      </c>
      <c r="AY26" s="167">
        <v>3.12454873556521</v>
      </c>
      <c r="AZ26" s="162"/>
      <c r="BA26" s="168">
        <v>7.0733396651366496</v>
      </c>
      <c r="BB26" s="169">
        <v>6.70860891596908</v>
      </c>
      <c r="BC26" s="170">
        <v>6.8866500105914898</v>
      </c>
      <c r="BD26" s="162"/>
      <c r="BE26" s="171">
        <v>4.2715952587889703</v>
      </c>
      <c r="BF26" s="75"/>
      <c r="BG26" s="76"/>
      <c r="BH26" s="76"/>
      <c r="BI26" s="76"/>
      <c r="BJ26" s="76"/>
      <c r="BK26" s="76"/>
      <c r="BL26" s="76"/>
      <c r="BM26" s="76"/>
      <c r="BN26" s="76"/>
      <c r="BO26" s="76"/>
      <c r="BP26" s="76"/>
      <c r="BQ26" s="76"/>
      <c r="BR26" s="76"/>
    </row>
    <row r="27" spans="1:70" x14ac:dyDescent="0.25">
      <c r="A27" s="21" t="s">
        <v>97</v>
      </c>
      <c r="B27" s="199" t="s">
        <v>70</v>
      </c>
      <c r="C27" s="3"/>
      <c r="D27" s="24" t="s">
        <v>16</v>
      </c>
      <c r="E27" s="27" t="s">
        <v>17</v>
      </c>
      <c r="F27" s="3"/>
      <c r="G27" s="186">
        <v>69.680224001621696</v>
      </c>
      <c r="H27" s="181">
        <v>34.925251368335601</v>
      </c>
      <c r="I27" s="181">
        <v>54.985597506588199</v>
      </c>
      <c r="J27" s="181">
        <v>70.068877964727307</v>
      </c>
      <c r="K27" s="181">
        <v>80.495921852827806</v>
      </c>
      <c r="L27" s="187">
        <v>62.031174538820103</v>
      </c>
      <c r="M27" s="181"/>
      <c r="N27" s="188">
        <v>105.791911615649</v>
      </c>
      <c r="O27" s="189">
        <v>107.233977295763</v>
      </c>
      <c r="P27" s="190">
        <v>106.51294445570601</v>
      </c>
      <c r="Q27" s="181"/>
      <c r="R27" s="191">
        <v>74.7402516579305</v>
      </c>
      <c r="S27" s="75"/>
      <c r="T27" s="30">
        <v>6.7743716422964895E-2</v>
      </c>
      <c r="U27" s="162">
        <v>-3.53198380088494</v>
      </c>
      <c r="V27" s="162">
        <v>4.6875258397213697</v>
      </c>
      <c r="W27" s="162">
        <v>14.521347042375799</v>
      </c>
      <c r="X27" s="162">
        <v>10.298881377537899</v>
      </c>
      <c r="Y27" s="167">
        <v>6.02731442121258</v>
      </c>
      <c r="Z27" s="162"/>
      <c r="AA27" s="168">
        <v>5.4188299890010896</v>
      </c>
      <c r="AB27" s="169">
        <v>0.90944706266627595</v>
      </c>
      <c r="AC27" s="170">
        <v>3.0996079385720998</v>
      </c>
      <c r="AD27" s="162"/>
      <c r="AE27" s="171">
        <v>4.8153904728053201</v>
      </c>
      <c r="AF27" s="75"/>
      <c r="AG27" s="186">
        <v>57.033504459760699</v>
      </c>
      <c r="AH27" s="181">
        <v>57.286835343604203</v>
      </c>
      <c r="AI27" s="181">
        <v>65.134349280356702</v>
      </c>
      <c r="AJ27" s="181">
        <v>70.693624822623093</v>
      </c>
      <c r="AK27" s="181">
        <v>73.5969911818366</v>
      </c>
      <c r="AL27" s="187">
        <v>64.749061017636294</v>
      </c>
      <c r="AM27" s="181"/>
      <c r="AN27" s="188">
        <v>99.797291202108198</v>
      </c>
      <c r="AO27" s="189">
        <v>107.73311359720201</v>
      </c>
      <c r="AP27" s="190">
        <v>103.765202399655</v>
      </c>
      <c r="AQ27" s="181"/>
      <c r="AR27" s="191">
        <v>75.896529983927394</v>
      </c>
      <c r="AS27" s="75"/>
      <c r="AT27" s="30">
        <v>1.5164977171912</v>
      </c>
      <c r="AU27" s="162">
        <v>3.6971429493100998</v>
      </c>
      <c r="AV27" s="162">
        <v>4.1082331666940197</v>
      </c>
      <c r="AW27" s="162">
        <v>8.9404422904515002</v>
      </c>
      <c r="AX27" s="162">
        <v>5.0262922934331797</v>
      </c>
      <c r="AY27" s="167">
        <v>4.78856072455772</v>
      </c>
      <c r="AZ27" s="162"/>
      <c r="BA27" s="168">
        <v>2.3237472648414501</v>
      </c>
      <c r="BB27" s="169">
        <v>2.9106646768353102</v>
      </c>
      <c r="BC27" s="170">
        <v>2.6275895527714401</v>
      </c>
      <c r="BD27" s="162"/>
      <c r="BE27" s="171">
        <v>3.93991318814947</v>
      </c>
      <c r="BF27" s="75"/>
      <c r="BG27" s="76"/>
      <c r="BH27" s="76"/>
      <c r="BI27" s="76"/>
      <c r="BJ27" s="76"/>
      <c r="BK27" s="76"/>
      <c r="BL27" s="76"/>
      <c r="BM27" s="76"/>
      <c r="BN27" s="76"/>
      <c r="BO27" s="76"/>
      <c r="BP27" s="76"/>
      <c r="BQ27" s="76"/>
      <c r="BR27" s="76"/>
    </row>
    <row r="28" spans="1:70" x14ac:dyDescent="0.25">
      <c r="A28" s="21" t="s">
        <v>47</v>
      </c>
      <c r="B28" s="3" t="str">
        <f t="shared" si="0"/>
        <v>Roanoke, VA</v>
      </c>
      <c r="C28" s="3"/>
      <c r="D28" s="24" t="s">
        <v>16</v>
      </c>
      <c r="E28" s="27" t="s">
        <v>17</v>
      </c>
      <c r="F28" s="3"/>
      <c r="G28" s="186">
        <v>51.015470364328401</v>
      </c>
      <c r="H28" s="181">
        <v>34.933382272974399</v>
      </c>
      <c r="I28" s="181">
        <v>56.791586006887798</v>
      </c>
      <c r="J28" s="181">
        <v>65.680244698205499</v>
      </c>
      <c r="K28" s="181">
        <v>70.373766539786104</v>
      </c>
      <c r="L28" s="187">
        <v>55.7588899764364</v>
      </c>
      <c r="M28" s="181"/>
      <c r="N28" s="188">
        <v>119.752428856262</v>
      </c>
      <c r="O28" s="189">
        <v>100.81772158781899</v>
      </c>
      <c r="P28" s="190">
        <v>110.28507522204001</v>
      </c>
      <c r="Q28" s="181"/>
      <c r="R28" s="191">
        <v>71.337800046609104</v>
      </c>
      <c r="S28" s="75"/>
      <c r="T28" s="30">
        <v>9.6863637260757596</v>
      </c>
      <c r="U28" s="162">
        <v>20.197976950527998</v>
      </c>
      <c r="V28" s="162">
        <v>17.357736275268199</v>
      </c>
      <c r="W28" s="162">
        <v>23.676775288117199</v>
      </c>
      <c r="X28" s="162">
        <v>32.266048496019202</v>
      </c>
      <c r="Y28" s="167">
        <v>21.068663415313601</v>
      </c>
      <c r="Z28" s="162"/>
      <c r="AA28" s="168">
        <v>36.632974823909002</v>
      </c>
      <c r="AB28" s="169">
        <v>-3.3026759743309202</v>
      </c>
      <c r="AC28" s="170">
        <v>14.936279755381999</v>
      </c>
      <c r="AD28" s="162"/>
      <c r="AE28" s="171">
        <v>18.281151622171802</v>
      </c>
      <c r="AF28" s="75"/>
      <c r="AG28" s="186">
        <v>47.836494018488303</v>
      </c>
      <c r="AH28" s="181">
        <v>58.913148903389498</v>
      </c>
      <c r="AI28" s="181">
        <v>70.479503353271696</v>
      </c>
      <c r="AJ28" s="181">
        <v>72.6236754576762</v>
      </c>
      <c r="AK28" s="181">
        <v>70.653328348740203</v>
      </c>
      <c r="AL28" s="187">
        <v>64.101230016313195</v>
      </c>
      <c r="AM28" s="181"/>
      <c r="AN28" s="188">
        <v>96.021480877288298</v>
      </c>
      <c r="AO28" s="189">
        <v>103.537539423599</v>
      </c>
      <c r="AP28" s="190">
        <v>99.779510150443997</v>
      </c>
      <c r="AQ28" s="181"/>
      <c r="AR28" s="191">
        <v>74.295024340350594</v>
      </c>
      <c r="AS28" s="75"/>
      <c r="AT28" s="30">
        <v>3.7814339137088102</v>
      </c>
      <c r="AU28" s="162">
        <v>9.0143371520163207</v>
      </c>
      <c r="AV28" s="162">
        <v>14.295142983138801</v>
      </c>
      <c r="AW28" s="162">
        <v>16.238412660975602</v>
      </c>
      <c r="AX28" s="162">
        <v>18.4126884523893</v>
      </c>
      <c r="AY28" s="167">
        <v>12.8726182025413</v>
      </c>
      <c r="AZ28" s="162"/>
      <c r="BA28" s="168">
        <v>22.617475128934299</v>
      </c>
      <c r="BB28" s="169">
        <v>19.121586663233</v>
      </c>
      <c r="BC28" s="170">
        <v>20.778469338344699</v>
      </c>
      <c r="BD28" s="162"/>
      <c r="BE28" s="171">
        <v>15.756965177438699</v>
      </c>
      <c r="BF28" s="75"/>
      <c r="BG28" s="76"/>
      <c r="BH28" s="76"/>
      <c r="BI28" s="76"/>
      <c r="BJ28" s="76"/>
      <c r="BK28" s="76"/>
      <c r="BL28" s="76"/>
      <c r="BM28" s="76"/>
      <c r="BN28" s="76"/>
      <c r="BO28" s="76"/>
      <c r="BP28" s="76"/>
      <c r="BQ28" s="76"/>
      <c r="BR28" s="76"/>
    </row>
    <row r="29" spans="1:70" x14ac:dyDescent="0.25">
      <c r="A29" s="21" t="s">
        <v>48</v>
      </c>
      <c r="B29" s="3" t="str">
        <f t="shared" si="0"/>
        <v>Charlottesville, VA</v>
      </c>
      <c r="C29" s="3"/>
      <c r="D29" s="24" t="s">
        <v>16</v>
      </c>
      <c r="E29" s="27" t="s">
        <v>17</v>
      </c>
      <c r="F29" s="3"/>
      <c r="G29" s="186">
        <v>101.332483781278</v>
      </c>
      <c r="H29" s="181">
        <v>43.154163577386399</v>
      </c>
      <c r="I29" s="181">
        <v>67.326740037071303</v>
      </c>
      <c r="J29" s="181">
        <v>76.152161723818296</v>
      </c>
      <c r="K29" s="181">
        <v>95.867513901760802</v>
      </c>
      <c r="L29" s="187">
        <v>76.766612604263202</v>
      </c>
      <c r="M29" s="181"/>
      <c r="N29" s="188">
        <v>194.09561167747901</v>
      </c>
      <c r="O29" s="189">
        <v>194.686383225208</v>
      </c>
      <c r="P29" s="190">
        <v>194.390997451343</v>
      </c>
      <c r="Q29" s="181"/>
      <c r="R29" s="191">
        <v>110.373579703429</v>
      </c>
      <c r="S29" s="75"/>
      <c r="T29" s="30">
        <v>-8.1676501209942103</v>
      </c>
      <c r="U29" s="162">
        <v>7.5695239068759896</v>
      </c>
      <c r="V29" s="162">
        <v>14.600552090921999</v>
      </c>
      <c r="W29" s="162">
        <v>6.9352639255399602</v>
      </c>
      <c r="X29" s="162">
        <v>-5.7913579771592003</v>
      </c>
      <c r="Y29" s="167">
        <v>0.43101656892283402</v>
      </c>
      <c r="Z29" s="162"/>
      <c r="AA29" s="168">
        <v>18.475886507580299</v>
      </c>
      <c r="AB29" s="169">
        <v>13.5194320653333</v>
      </c>
      <c r="AC29" s="170">
        <v>15.9409493673796</v>
      </c>
      <c r="AD29" s="162"/>
      <c r="AE29" s="171">
        <v>7.6795343479017504</v>
      </c>
      <c r="AF29" s="75"/>
      <c r="AG29" s="186">
        <v>83.571296918442997</v>
      </c>
      <c r="AH29" s="181">
        <v>78.640579240036999</v>
      </c>
      <c r="AI29" s="181">
        <v>90.199589898053702</v>
      </c>
      <c r="AJ29" s="181">
        <v>98.680424003707103</v>
      </c>
      <c r="AK29" s="181">
        <v>112.11095053290001</v>
      </c>
      <c r="AL29" s="187">
        <v>92.640568118628295</v>
      </c>
      <c r="AM29" s="181"/>
      <c r="AN29" s="188">
        <v>162.32815801668201</v>
      </c>
      <c r="AO29" s="189">
        <v>167.73855363762701</v>
      </c>
      <c r="AP29" s="190">
        <v>165.033355827154</v>
      </c>
      <c r="AQ29" s="181"/>
      <c r="AR29" s="191">
        <v>113.324221749635</v>
      </c>
      <c r="AS29" s="75"/>
      <c r="AT29" s="30">
        <v>0.84846555669947998</v>
      </c>
      <c r="AU29" s="162">
        <v>5.7356590547100001</v>
      </c>
      <c r="AV29" s="162">
        <v>5.9711517742338396</v>
      </c>
      <c r="AW29" s="162">
        <v>7.1117514251240204</v>
      </c>
      <c r="AX29" s="162">
        <v>2.2985000027843401</v>
      </c>
      <c r="AY29" s="167">
        <v>4.30606185912489</v>
      </c>
      <c r="AZ29" s="162"/>
      <c r="BA29" s="168">
        <v>1.48991973648957</v>
      </c>
      <c r="BB29" s="169">
        <v>-3.0537157393203902</v>
      </c>
      <c r="BC29" s="170">
        <v>-0.87112203924554399</v>
      </c>
      <c r="BD29" s="162"/>
      <c r="BE29" s="171">
        <v>2.0876231473980398</v>
      </c>
      <c r="BF29" s="75"/>
      <c r="BG29" s="76"/>
      <c r="BH29" s="76"/>
      <c r="BI29" s="76"/>
      <c r="BJ29" s="76"/>
      <c r="BK29" s="76"/>
      <c r="BL29" s="76"/>
      <c r="BM29" s="76"/>
      <c r="BN29" s="76"/>
      <c r="BO29" s="76"/>
      <c r="BP29" s="76"/>
      <c r="BQ29" s="76"/>
      <c r="BR29" s="76"/>
    </row>
    <row r="30" spans="1:70" x14ac:dyDescent="0.25">
      <c r="A30" s="21" t="s">
        <v>49</v>
      </c>
      <c r="B30" t="s">
        <v>72</v>
      </c>
      <c r="C30" s="3"/>
      <c r="D30" s="24" t="s">
        <v>16</v>
      </c>
      <c r="E30" s="27" t="s">
        <v>17</v>
      </c>
      <c r="F30" s="3"/>
      <c r="G30" s="186">
        <v>57.978904272740799</v>
      </c>
      <c r="H30" s="181">
        <v>32.344956081584002</v>
      </c>
      <c r="I30" s="181">
        <v>52.483927348518598</v>
      </c>
      <c r="J30" s="181">
        <v>58.512925413130802</v>
      </c>
      <c r="K30" s="181">
        <v>66.541467917224907</v>
      </c>
      <c r="L30" s="187">
        <v>53.5724362066398</v>
      </c>
      <c r="M30" s="181"/>
      <c r="N30" s="188">
        <v>93.816887003126297</v>
      </c>
      <c r="O30" s="189">
        <v>96.623086199195996</v>
      </c>
      <c r="P30" s="190">
        <v>95.219986601161196</v>
      </c>
      <c r="Q30" s="181"/>
      <c r="R30" s="191">
        <v>65.471736319360204</v>
      </c>
      <c r="S30" s="75"/>
      <c r="T30" s="30">
        <v>-13.061568910917799</v>
      </c>
      <c r="U30" s="162">
        <v>-10.4169401962202</v>
      </c>
      <c r="V30" s="162">
        <v>-13.0846461503952</v>
      </c>
      <c r="W30" s="162">
        <v>-13.088795221319501</v>
      </c>
      <c r="X30" s="162">
        <v>-7.4022930895789099</v>
      </c>
      <c r="Y30" s="167">
        <v>-11.4114497883567</v>
      </c>
      <c r="Z30" s="162"/>
      <c r="AA30" s="168">
        <v>2.9386925468016001</v>
      </c>
      <c r="AB30" s="169">
        <v>9.1962803631916508</v>
      </c>
      <c r="AC30" s="170">
        <v>6.0212766240279798</v>
      </c>
      <c r="AD30" s="162"/>
      <c r="AE30" s="171">
        <v>-4.9147684280070498</v>
      </c>
      <c r="AF30" s="75"/>
      <c r="AG30" s="186">
        <v>45.671561709096302</v>
      </c>
      <c r="AH30" s="181">
        <v>52.0746132946255</v>
      </c>
      <c r="AI30" s="181">
        <v>62.764993672770501</v>
      </c>
      <c r="AJ30" s="181">
        <v>63.850096397201099</v>
      </c>
      <c r="AK30" s="181">
        <v>59.710563495608099</v>
      </c>
      <c r="AL30" s="187">
        <v>56.814365713860298</v>
      </c>
      <c r="AM30" s="181"/>
      <c r="AN30" s="188">
        <v>75.0487900104213</v>
      </c>
      <c r="AO30" s="189">
        <v>82.655733958612402</v>
      </c>
      <c r="AP30" s="190">
        <v>78.852261984516801</v>
      </c>
      <c r="AQ30" s="181"/>
      <c r="AR30" s="191">
        <v>63.110907505476497</v>
      </c>
      <c r="AS30" s="75"/>
      <c r="AT30" s="30">
        <v>-8.0939750223556803</v>
      </c>
      <c r="AU30" s="162">
        <v>-3.9509461543968998</v>
      </c>
      <c r="AV30" s="162">
        <v>-2.91035801270273</v>
      </c>
      <c r="AW30" s="162">
        <v>-3.80711506995029</v>
      </c>
      <c r="AX30" s="162">
        <v>-5.3435558776501697</v>
      </c>
      <c r="AY30" s="167">
        <v>-4.6788044874044097</v>
      </c>
      <c r="AZ30" s="162"/>
      <c r="BA30" s="168">
        <v>-6.72407308004209</v>
      </c>
      <c r="BB30" s="169">
        <v>-2.1675563707853298</v>
      </c>
      <c r="BC30" s="170">
        <v>-4.3901775491342603</v>
      </c>
      <c r="BD30" s="162"/>
      <c r="BE30" s="171">
        <v>-4.5759711843046</v>
      </c>
      <c r="BF30" s="75"/>
      <c r="BG30" s="76"/>
      <c r="BH30" s="76"/>
      <c r="BI30" s="76"/>
      <c r="BJ30" s="76"/>
      <c r="BK30" s="76"/>
      <c r="BL30" s="76"/>
      <c r="BM30" s="76"/>
      <c r="BN30" s="76"/>
      <c r="BO30" s="76"/>
      <c r="BP30" s="76"/>
      <c r="BQ30" s="76"/>
      <c r="BR30" s="76"/>
    </row>
    <row r="31" spans="1:70" x14ac:dyDescent="0.25">
      <c r="A31" s="21" t="s">
        <v>50</v>
      </c>
      <c r="B31" s="3" t="str">
        <f t="shared" si="0"/>
        <v>Staunton &amp; Harrisonburg, VA</v>
      </c>
      <c r="C31" s="3"/>
      <c r="D31" s="24" t="s">
        <v>16</v>
      </c>
      <c r="E31" s="27" t="s">
        <v>17</v>
      </c>
      <c r="F31" s="3"/>
      <c r="G31" s="186">
        <v>59.450065609622698</v>
      </c>
      <c r="H31" s="181">
        <v>31.968895571350401</v>
      </c>
      <c r="I31" s="181">
        <v>50.950417350100203</v>
      </c>
      <c r="J31" s="181">
        <v>57.477012939675497</v>
      </c>
      <c r="K31" s="181">
        <v>63.666506287588803</v>
      </c>
      <c r="L31" s="187">
        <v>52.702579551667498</v>
      </c>
      <c r="M31" s="181"/>
      <c r="N31" s="188">
        <v>92.114443229451396</v>
      </c>
      <c r="O31" s="189">
        <v>92.574191725897506</v>
      </c>
      <c r="P31" s="190">
        <v>92.344317477674494</v>
      </c>
      <c r="Q31" s="181"/>
      <c r="R31" s="191">
        <v>64.028790387669503</v>
      </c>
      <c r="S31" s="75"/>
      <c r="T31" s="30">
        <v>1.5119947081480301</v>
      </c>
      <c r="U31" s="162">
        <v>-2.4220746033134701</v>
      </c>
      <c r="V31" s="162">
        <v>10.5190302132029</v>
      </c>
      <c r="W31" s="162">
        <v>5.2165859573912297</v>
      </c>
      <c r="X31" s="162">
        <v>15.358533684082101</v>
      </c>
      <c r="Y31" s="167">
        <v>6.5794604987006098</v>
      </c>
      <c r="Z31" s="162"/>
      <c r="AA31" s="168">
        <v>1.07630288836796</v>
      </c>
      <c r="AB31" s="169">
        <v>-11.0530555090865</v>
      </c>
      <c r="AC31" s="170">
        <v>-5.3905233610924599</v>
      </c>
      <c r="AD31" s="162"/>
      <c r="AE31" s="171">
        <v>1.29831676336179</v>
      </c>
      <c r="AF31" s="75"/>
      <c r="AG31" s="186">
        <v>51.860988059429403</v>
      </c>
      <c r="AH31" s="181">
        <v>56.033871114756998</v>
      </c>
      <c r="AI31" s="181">
        <v>64.710446591323304</v>
      </c>
      <c r="AJ31" s="181">
        <v>68.733060973386799</v>
      </c>
      <c r="AK31" s="181">
        <v>73.451717553773193</v>
      </c>
      <c r="AL31" s="187">
        <v>62.958345364395299</v>
      </c>
      <c r="AM31" s="181"/>
      <c r="AN31" s="188">
        <v>101.847993528982</v>
      </c>
      <c r="AO31" s="189">
        <v>110.79616432737799</v>
      </c>
      <c r="AP31" s="190">
        <v>106.32207892818001</v>
      </c>
      <c r="AQ31" s="181"/>
      <c r="AR31" s="191">
        <v>75.348306163901896</v>
      </c>
      <c r="AS31" s="75"/>
      <c r="AT31" s="30">
        <v>6.1694894275001904</v>
      </c>
      <c r="AU31" s="162">
        <v>13.899351478811599</v>
      </c>
      <c r="AV31" s="162">
        <v>18.657310065913599</v>
      </c>
      <c r="AW31" s="162">
        <v>15.2220700601057</v>
      </c>
      <c r="AX31" s="162">
        <v>16.655237347625601</v>
      </c>
      <c r="AY31" s="167">
        <v>14.388044055716399</v>
      </c>
      <c r="AZ31" s="162"/>
      <c r="BA31" s="168">
        <v>10.916415740404201</v>
      </c>
      <c r="BB31" s="169">
        <v>7.4278459206060203</v>
      </c>
      <c r="BC31" s="170">
        <v>9.07092939709535</v>
      </c>
      <c r="BD31" s="162"/>
      <c r="BE31" s="171">
        <v>12.183676686452801</v>
      </c>
      <c r="BF31" s="75"/>
      <c r="BG31" s="76"/>
      <c r="BH31" s="76"/>
      <c r="BI31" s="76"/>
      <c r="BJ31" s="76"/>
      <c r="BK31" s="76"/>
      <c r="BL31" s="76"/>
      <c r="BM31" s="76"/>
      <c r="BN31" s="76"/>
      <c r="BO31" s="76"/>
      <c r="BP31" s="76"/>
      <c r="BQ31" s="76"/>
      <c r="BR31" s="76"/>
    </row>
    <row r="32" spans="1:70" x14ac:dyDescent="0.25">
      <c r="A32" s="21" t="s">
        <v>51</v>
      </c>
      <c r="B32" s="3" t="str">
        <f t="shared" si="0"/>
        <v>Blacksburg &amp; Wytheville, VA</v>
      </c>
      <c r="C32" s="3"/>
      <c r="D32" s="24" t="s">
        <v>16</v>
      </c>
      <c r="E32" s="27" t="s">
        <v>17</v>
      </c>
      <c r="F32" s="3"/>
      <c r="G32" s="186">
        <v>43.948125957120901</v>
      </c>
      <c r="H32" s="181">
        <v>27.447624425727401</v>
      </c>
      <c r="I32" s="181">
        <v>53.597547856048998</v>
      </c>
      <c r="J32" s="181">
        <v>58.793355666156202</v>
      </c>
      <c r="K32" s="181">
        <v>60.0022377488514</v>
      </c>
      <c r="L32" s="187">
        <v>48.757778330781001</v>
      </c>
      <c r="M32" s="181"/>
      <c r="N32" s="188">
        <v>164.46458652373599</v>
      </c>
      <c r="O32" s="189">
        <v>146.80378062787099</v>
      </c>
      <c r="P32" s="190">
        <v>155.63418357580301</v>
      </c>
      <c r="Q32" s="181"/>
      <c r="R32" s="191">
        <v>79.293894115073201</v>
      </c>
      <c r="S32" s="75"/>
      <c r="T32" s="30">
        <v>-9.1429987272608706</v>
      </c>
      <c r="U32" s="162">
        <v>-7.4674148864812997</v>
      </c>
      <c r="V32" s="162">
        <v>19.783724600372501</v>
      </c>
      <c r="W32" s="162">
        <v>0.83042492441412497</v>
      </c>
      <c r="X32" s="162">
        <v>-4.9122983833655001</v>
      </c>
      <c r="Y32" s="167">
        <v>-0.164145432947613</v>
      </c>
      <c r="Z32" s="162"/>
      <c r="AA32" s="168">
        <v>18.8004491883759</v>
      </c>
      <c r="AB32" s="169">
        <v>-9.3899877501428204</v>
      </c>
      <c r="AC32" s="170">
        <v>3.5990475576204002</v>
      </c>
      <c r="AD32" s="162"/>
      <c r="AE32" s="171">
        <v>1.91183156003084</v>
      </c>
      <c r="AF32" s="75"/>
      <c r="AG32" s="186">
        <v>45.083637538284798</v>
      </c>
      <c r="AH32" s="181">
        <v>56.664978943338397</v>
      </c>
      <c r="AI32" s="181">
        <v>72.3837820635528</v>
      </c>
      <c r="AJ32" s="181">
        <v>77.150166060489994</v>
      </c>
      <c r="AK32" s="181">
        <v>74.792653139356801</v>
      </c>
      <c r="AL32" s="187">
        <v>65.215043549004506</v>
      </c>
      <c r="AM32" s="181"/>
      <c r="AN32" s="188">
        <v>125.009974636294</v>
      </c>
      <c r="AO32" s="189">
        <v>125.695128254211</v>
      </c>
      <c r="AP32" s="190">
        <v>125.352551445252</v>
      </c>
      <c r="AQ32" s="181"/>
      <c r="AR32" s="191">
        <v>82.397188662218298</v>
      </c>
      <c r="AS32" s="75"/>
      <c r="AT32" s="30">
        <v>-15.6619063232786</v>
      </c>
      <c r="AU32" s="162">
        <v>-9.0804487695549092</v>
      </c>
      <c r="AV32" s="162">
        <v>5.49921397804692</v>
      </c>
      <c r="AW32" s="162">
        <v>14.1581139517849</v>
      </c>
      <c r="AX32" s="162">
        <v>7.9405615767739999</v>
      </c>
      <c r="AY32" s="167">
        <v>1.49780496688056</v>
      </c>
      <c r="AZ32" s="162"/>
      <c r="BA32" s="168">
        <v>24.0627651452923</v>
      </c>
      <c r="BB32" s="169">
        <v>25.119484876077198</v>
      </c>
      <c r="BC32" s="170">
        <v>24.590328317268799</v>
      </c>
      <c r="BD32" s="162"/>
      <c r="BE32" s="171">
        <v>10.3913485914607</v>
      </c>
      <c r="BF32" s="75"/>
      <c r="BG32" s="76"/>
      <c r="BH32" s="76"/>
      <c r="BI32" s="76"/>
      <c r="BJ32" s="76"/>
      <c r="BK32" s="76"/>
      <c r="BL32" s="76"/>
      <c r="BM32" s="76"/>
      <c r="BN32" s="76"/>
      <c r="BO32" s="76"/>
      <c r="BP32" s="76"/>
      <c r="BQ32" s="76"/>
      <c r="BR32" s="76"/>
    </row>
    <row r="33" spans="1:70" x14ac:dyDescent="0.25">
      <c r="A33" s="21" t="s">
        <v>52</v>
      </c>
      <c r="B33" s="3" t="str">
        <f t="shared" si="0"/>
        <v>Lynchburg, VA</v>
      </c>
      <c r="C33" s="3"/>
      <c r="D33" s="24" t="s">
        <v>16</v>
      </c>
      <c r="E33" s="27" t="s">
        <v>17</v>
      </c>
      <c r="F33" s="3"/>
      <c r="G33" s="186">
        <v>50.571955658504301</v>
      </c>
      <c r="H33" s="181">
        <v>32.907468563864903</v>
      </c>
      <c r="I33" s="181">
        <v>57.1853805426869</v>
      </c>
      <c r="J33" s="181">
        <v>66.565545996029101</v>
      </c>
      <c r="K33" s="181">
        <v>86.320959629384504</v>
      </c>
      <c r="L33" s="187">
        <v>58.710262078093898</v>
      </c>
      <c r="M33" s="181"/>
      <c r="N33" s="188">
        <v>136.569917273328</v>
      </c>
      <c r="O33" s="189">
        <v>145.236465916611</v>
      </c>
      <c r="P33" s="190">
        <v>140.90319159497</v>
      </c>
      <c r="Q33" s="181"/>
      <c r="R33" s="191">
        <v>82.193956225772894</v>
      </c>
      <c r="S33" s="75"/>
      <c r="T33" s="30">
        <v>-6.1588537143911903</v>
      </c>
      <c r="U33" s="162">
        <v>8.1722457852600598</v>
      </c>
      <c r="V33" s="162">
        <v>9.8538207814131908</v>
      </c>
      <c r="W33" s="162">
        <v>10.227063247970399</v>
      </c>
      <c r="X33" s="162">
        <v>25.270661621556901</v>
      </c>
      <c r="Y33" s="167">
        <v>10.496665725112001</v>
      </c>
      <c r="Z33" s="162"/>
      <c r="AA33" s="168">
        <v>25.840429718662701</v>
      </c>
      <c r="AB33" s="169">
        <v>20.3923798231924</v>
      </c>
      <c r="AC33" s="170">
        <v>22.972458561428098</v>
      </c>
      <c r="AD33" s="162"/>
      <c r="AE33" s="171">
        <v>16.274396400913901</v>
      </c>
      <c r="AF33" s="75"/>
      <c r="AG33" s="186">
        <v>46.418729085963903</v>
      </c>
      <c r="AH33" s="181">
        <v>56.261970658534501</v>
      </c>
      <c r="AI33" s="181">
        <v>78.074399571416706</v>
      </c>
      <c r="AJ33" s="181">
        <v>84.571833841588997</v>
      </c>
      <c r="AK33" s="181">
        <v>83.178977993900901</v>
      </c>
      <c r="AL33" s="187">
        <v>69.701182230281006</v>
      </c>
      <c r="AM33" s="181"/>
      <c r="AN33" s="188">
        <v>107.04421026572</v>
      </c>
      <c r="AO33" s="189">
        <v>105.779907575507</v>
      </c>
      <c r="AP33" s="190">
        <v>106.41205892061301</v>
      </c>
      <c r="AQ33" s="181"/>
      <c r="AR33" s="191">
        <v>80.180738507202506</v>
      </c>
      <c r="AS33" s="75"/>
      <c r="AT33" s="30">
        <v>-3.5214025121021502</v>
      </c>
      <c r="AU33" s="162">
        <v>-5.31861982534736E-2</v>
      </c>
      <c r="AV33" s="162">
        <v>2.5734452984109502</v>
      </c>
      <c r="AW33" s="162">
        <v>3.9949021562961402</v>
      </c>
      <c r="AX33" s="162">
        <v>5.2226876313119996</v>
      </c>
      <c r="AY33" s="167">
        <v>2.2329333857899498</v>
      </c>
      <c r="AZ33" s="162"/>
      <c r="BA33" s="168">
        <v>6.0636461620283999</v>
      </c>
      <c r="BB33" s="169">
        <v>5.5499440267772497</v>
      </c>
      <c r="BC33" s="170">
        <v>5.80769743826857</v>
      </c>
      <c r="BD33" s="162"/>
      <c r="BE33" s="171">
        <v>3.5475142090810099</v>
      </c>
      <c r="BF33" s="75"/>
      <c r="BG33" s="76"/>
      <c r="BH33" s="76"/>
      <c r="BI33" s="76"/>
      <c r="BJ33" s="76"/>
      <c r="BK33" s="76"/>
      <c r="BL33" s="76"/>
      <c r="BM33" s="76"/>
      <c r="BN33" s="76"/>
      <c r="BO33" s="76"/>
      <c r="BP33" s="76"/>
      <c r="BQ33" s="76"/>
      <c r="BR33" s="76"/>
    </row>
    <row r="34" spans="1:70" x14ac:dyDescent="0.25">
      <c r="A34" s="21" t="s">
        <v>77</v>
      </c>
      <c r="B34" s="3" t="str">
        <f t="shared" si="0"/>
        <v>Central Virginia</v>
      </c>
      <c r="C34" s="3"/>
      <c r="D34" s="24" t="s">
        <v>16</v>
      </c>
      <c r="E34" s="27" t="s">
        <v>17</v>
      </c>
      <c r="F34" s="3"/>
      <c r="G34" s="186">
        <v>56.176592526993403</v>
      </c>
      <c r="H34" s="181">
        <v>37.168090534418702</v>
      </c>
      <c r="I34" s="181">
        <v>57.970688715555703</v>
      </c>
      <c r="J34" s="181">
        <v>67.519414148983202</v>
      </c>
      <c r="K34" s="181">
        <v>73.378238019006005</v>
      </c>
      <c r="L34" s="187">
        <v>58.442604788991403</v>
      </c>
      <c r="M34" s="181"/>
      <c r="N34" s="188">
        <v>100.155322388364</v>
      </c>
      <c r="O34" s="189">
        <v>102.274006267243</v>
      </c>
      <c r="P34" s="190">
        <v>101.214664327804</v>
      </c>
      <c r="Q34" s="181"/>
      <c r="R34" s="191">
        <v>70.663193228652204</v>
      </c>
      <c r="S34" s="75"/>
      <c r="T34" s="30">
        <v>-6.59391009738051</v>
      </c>
      <c r="U34" s="162">
        <v>4.4948714609724201</v>
      </c>
      <c r="V34" s="162">
        <v>3.2019078994408301</v>
      </c>
      <c r="W34" s="162">
        <v>5.6974772911296299</v>
      </c>
      <c r="X34" s="162">
        <v>8.4208147357599294</v>
      </c>
      <c r="Y34" s="167">
        <v>3.0942111991306298</v>
      </c>
      <c r="Z34" s="162"/>
      <c r="AA34" s="168">
        <v>10.2151051316979</v>
      </c>
      <c r="AB34" s="169">
        <v>3.6946176344466002</v>
      </c>
      <c r="AC34" s="170">
        <v>6.8214011663896201</v>
      </c>
      <c r="AD34" s="162"/>
      <c r="AE34" s="171">
        <v>4.5876443074911704</v>
      </c>
      <c r="AF34" s="75"/>
      <c r="AG34" s="186">
        <v>54.808663954171301</v>
      </c>
      <c r="AH34" s="181">
        <v>60.116162868889397</v>
      </c>
      <c r="AI34" s="181">
        <v>71.735329968250099</v>
      </c>
      <c r="AJ34" s="181">
        <v>74.512819775112504</v>
      </c>
      <c r="AK34" s="181">
        <v>72.701698317174603</v>
      </c>
      <c r="AL34" s="187">
        <v>66.774934976719607</v>
      </c>
      <c r="AM34" s="181"/>
      <c r="AN34" s="188">
        <v>92.798600275824398</v>
      </c>
      <c r="AO34" s="189">
        <v>99.479920657892407</v>
      </c>
      <c r="AP34" s="190">
        <v>96.139260466858403</v>
      </c>
      <c r="AQ34" s="181"/>
      <c r="AR34" s="191">
        <v>75.163977079956197</v>
      </c>
      <c r="AS34" s="75"/>
      <c r="AT34" s="30">
        <v>-3.5153800237347501</v>
      </c>
      <c r="AU34" s="162">
        <v>1.6719031352984599</v>
      </c>
      <c r="AV34" s="162">
        <v>2.34764929528896</v>
      </c>
      <c r="AW34" s="162">
        <v>3.9357950722552202</v>
      </c>
      <c r="AX34" s="162">
        <v>4.5329816628216202</v>
      </c>
      <c r="AY34" s="167">
        <v>2.0201935431361902</v>
      </c>
      <c r="AZ34" s="162"/>
      <c r="BA34" s="168">
        <v>3.3072848353036601</v>
      </c>
      <c r="BB34" s="169">
        <v>1.59581172834581</v>
      </c>
      <c r="BC34" s="170">
        <v>2.4146761094699198</v>
      </c>
      <c r="BD34" s="162"/>
      <c r="BE34" s="171">
        <v>2.16289330371227</v>
      </c>
      <c r="BF34" s="75"/>
      <c r="BG34" s="76"/>
      <c r="BH34" s="76"/>
      <c r="BI34" s="76"/>
      <c r="BJ34" s="76"/>
      <c r="BK34" s="76"/>
      <c r="BL34" s="76"/>
      <c r="BM34" s="76"/>
      <c r="BN34" s="76"/>
      <c r="BO34" s="76"/>
      <c r="BP34" s="76"/>
      <c r="BQ34" s="76"/>
      <c r="BR34" s="76"/>
    </row>
    <row r="35" spans="1:70" x14ac:dyDescent="0.25">
      <c r="A35" s="21" t="s">
        <v>78</v>
      </c>
      <c r="B35" s="3" t="str">
        <f t="shared" si="0"/>
        <v>Chesapeake Bay</v>
      </c>
      <c r="C35" s="3"/>
      <c r="D35" s="24" t="s">
        <v>16</v>
      </c>
      <c r="E35" s="27" t="s">
        <v>17</v>
      </c>
      <c r="F35" s="3"/>
      <c r="G35" s="186">
        <v>93.834373259052896</v>
      </c>
      <c r="H35" s="181">
        <v>44.497279480037101</v>
      </c>
      <c r="I35" s="181">
        <v>62.345403899721397</v>
      </c>
      <c r="J35" s="181">
        <v>78.585886722376898</v>
      </c>
      <c r="K35" s="181">
        <v>79.7929155060352</v>
      </c>
      <c r="L35" s="187">
        <v>71.811171773444698</v>
      </c>
      <c r="M35" s="181"/>
      <c r="N35" s="188">
        <v>99.098319405756698</v>
      </c>
      <c r="O35" s="189">
        <v>106.45469823584</v>
      </c>
      <c r="P35" s="190">
        <v>102.776508820798</v>
      </c>
      <c r="Q35" s="181"/>
      <c r="R35" s="191">
        <v>80.658410929831504</v>
      </c>
      <c r="S35" s="75"/>
      <c r="T35" s="30">
        <v>5.9858308178296298</v>
      </c>
      <c r="U35" s="162">
        <v>-12.464384224962901</v>
      </c>
      <c r="V35" s="162">
        <v>-6.5945400943347003</v>
      </c>
      <c r="W35" s="162">
        <v>4.8653082262217104</v>
      </c>
      <c r="X35" s="162">
        <v>7.0354567140027298</v>
      </c>
      <c r="Y35" s="167">
        <v>0.97093452549257597</v>
      </c>
      <c r="Z35" s="162"/>
      <c r="AA35" s="168">
        <v>4.0351393474190802</v>
      </c>
      <c r="AB35" s="169">
        <v>-4.02728648126672</v>
      </c>
      <c r="AC35" s="170">
        <v>-0.30240201747256601</v>
      </c>
      <c r="AD35" s="162"/>
      <c r="AE35" s="171">
        <v>0.50361240884685399</v>
      </c>
      <c r="AF35" s="75"/>
      <c r="AG35" s="186">
        <v>71.294408077994404</v>
      </c>
      <c r="AH35" s="181">
        <v>72.7370148560817</v>
      </c>
      <c r="AI35" s="181">
        <v>78.648577065923803</v>
      </c>
      <c r="AJ35" s="181">
        <v>79.581662024141096</v>
      </c>
      <c r="AK35" s="181">
        <v>79.586980037140194</v>
      </c>
      <c r="AL35" s="187">
        <v>76.369728412256194</v>
      </c>
      <c r="AM35" s="181"/>
      <c r="AN35" s="188">
        <v>113.713955431754</v>
      </c>
      <c r="AO35" s="189">
        <v>126.606002785515</v>
      </c>
      <c r="AP35" s="190">
        <v>120.159979108635</v>
      </c>
      <c r="AQ35" s="181"/>
      <c r="AR35" s="191">
        <v>88.881228611221601</v>
      </c>
      <c r="AS35" s="75"/>
      <c r="AT35" s="30">
        <v>-0.81549668462271896</v>
      </c>
      <c r="AU35" s="162">
        <v>-0.32722523289426397</v>
      </c>
      <c r="AV35" s="162">
        <v>-3.4766742228890699</v>
      </c>
      <c r="AW35" s="162">
        <v>-2.36203707748825</v>
      </c>
      <c r="AX35" s="162">
        <v>9.2226669535855503</v>
      </c>
      <c r="AY35" s="167">
        <v>0.29870651257448499</v>
      </c>
      <c r="AZ35" s="162"/>
      <c r="BA35" s="168">
        <v>4.6844211016372599</v>
      </c>
      <c r="BB35" s="169">
        <v>0.88158686227086303</v>
      </c>
      <c r="BC35" s="170">
        <v>2.6459628520179299</v>
      </c>
      <c r="BD35" s="162"/>
      <c r="BE35" s="171">
        <v>1.19252395734603</v>
      </c>
      <c r="BF35" s="75"/>
      <c r="BG35" s="76"/>
      <c r="BH35" s="76"/>
      <c r="BI35" s="76"/>
      <c r="BJ35" s="76"/>
      <c r="BK35" s="76"/>
      <c r="BL35" s="76"/>
      <c r="BM35" s="76"/>
      <c r="BN35" s="76"/>
      <c r="BO35" s="76"/>
      <c r="BP35" s="76"/>
      <c r="BQ35" s="76"/>
      <c r="BR35" s="76"/>
    </row>
    <row r="36" spans="1:70" x14ac:dyDescent="0.25">
      <c r="A36" s="21" t="s">
        <v>79</v>
      </c>
      <c r="B36" s="3" t="str">
        <f t="shared" si="0"/>
        <v>Coastal Virginia - Eastern Shore</v>
      </c>
      <c r="C36" s="3"/>
      <c r="D36" s="24" t="s">
        <v>16</v>
      </c>
      <c r="E36" s="27" t="s">
        <v>17</v>
      </c>
      <c r="F36" s="3"/>
      <c r="G36" s="186">
        <v>111.42241164241101</v>
      </c>
      <c r="H36" s="181">
        <v>43.503631323631303</v>
      </c>
      <c r="I36" s="181">
        <v>63.510249480249399</v>
      </c>
      <c r="J36" s="181">
        <v>74.252979902979902</v>
      </c>
      <c r="K36" s="181">
        <v>78.289431739431706</v>
      </c>
      <c r="L36" s="187">
        <v>74.195740817740798</v>
      </c>
      <c r="M36" s="181"/>
      <c r="N36" s="188">
        <v>120.250159390159</v>
      </c>
      <c r="O36" s="189">
        <v>118.12746361746299</v>
      </c>
      <c r="P36" s="190">
        <v>119.188811503811</v>
      </c>
      <c r="Q36" s="181"/>
      <c r="R36" s="191">
        <v>87.050903870903795</v>
      </c>
      <c r="S36" s="75"/>
      <c r="T36" s="30">
        <v>-8.1816991394011893</v>
      </c>
      <c r="U36" s="162">
        <v>-5.7605838136196699</v>
      </c>
      <c r="V36" s="162">
        <v>-3.2590752717910401</v>
      </c>
      <c r="W36" s="162">
        <v>14.640871564236701</v>
      </c>
      <c r="X36" s="162">
        <v>1.18474979912473</v>
      </c>
      <c r="Y36" s="167">
        <v>-1.15314380491053</v>
      </c>
      <c r="Z36" s="162"/>
      <c r="AA36" s="168">
        <v>-2.9739230471026099</v>
      </c>
      <c r="AB36" s="169">
        <v>-10.600072439680501</v>
      </c>
      <c r="AC36" s="170">
        <v>-6.90906956378352</v>
      </c>
      <c r="AD36" s="162"/>
      <c r="AE36" s="171">
        <v>-3.4875966361658302</v>
      </c>
      <c r="AF36" s="75"/>
      <c r="AG36" s="186">
        <v>84.377612612612594</v>
      </c>
      <c r="AH36" s="181">
        <v>78.342700970200895</v>
      </c>
      <c r="AI36" s="181">
        <v>86.048918918918901</v>
      </c>
      <c r="AJ36" s="181">
        <v>89.125171517671504</v>
      </c>
      <c r="AK36" s="181">
        <v>86.512903672903605</v>
      </c>
      <c r="AL36" s="187">
        <v>84.881461538461494</v>
      </c>
      <c r="AM36" s="181"/>
      <c r="AN36" s="188">
        <v>131.06482328482301</v>
      </c>
      <c r="AO36" s="189">
        <v>144.451533264033</v>
      </c>
      <c r="AP36" s="190">
        <v>137.75817827442799</v>
      </c>
      <c r="AQ36" s="181"/>
      <c r="AR36" s="191">
        <v>99.989094891594803</v>
      </c>
      <c r="AS36" s="75"/>
      <c r="AT36" s="30">
        <v>-8.5834474645966203</v>
      </c>
      <c r="AU36" s="162">
        <v>-3.2361615785560298</v>
      </c>
      <c r="AV36" s="162">
        <v>-2.5485163035409202</v>
      </c>
      <c r="AW36" s="162">
        <v>2.08686402502265</v>
      </c>
      <c r="AX36" s="162">
        <v>-2.0860672038209902</v>
      </c>
      <c r="AY36" s="167">
        <v>-2.9308274592084702</v>
      </c>
      <c r="AZ36" s="162"/>
      <c r="BA36" s="168">
        <v>-3.1594903099537999</v>
      </c>
      <c r="BB36" s="169">
        <v>-1.90035055059275</v>
      </c>
      <c r="BC36" s="170">
        <v>-2.5033892030801801</v>
      </c>
      <c r="BD36" s="162"/>
      <c r="BE36" s="171">
        <v>-2.7630196980129802</v>
      </c>
      <c r="BF36" s="75"/>
      <c r="BG36" s="76"/>
      <c r="BH36" s="76"/>
      <c r="BI36" s="76"/>
      <c r="BJ36" s="76"/>
      <c r="BK36" s="76"/>
      <c r="BL36" s="76"/>
      <c r="BM36" s="76"/>
      <c r="BN36" s="76"/>
      <c r="BO36" s="76"/>
      <c r="BP36" s="76"/>
      <c r="BQ36" s="76"/>
      <c r="BR36" s="76"/>
    </row>
    <row r="37" spans="1:70" x14ac:dyDescent="0.25">
      <c r="A37" s="21" t="s">
        <v>80</v>
      </c>
      <c r="B37" s="3" t="str">
        <f t="shared" si="0"/>
        <v>Coastal Virginia - Hampton Roads</v>
      </c>
      <c r="C37" s="3"/>
      <c r="D37" s="24" t="s">
        <v>16</v>
      </c>
      <c r="E37" s="27" t="s">
        <v>17</v>
      </c>
      <c r="F37" s="3"/>
      <c r="G37" s="186">
        <v>112.666565572894</v>
      </c>
      <c r="H37" s="181">
        <v>43.174975149636502</v>
      </c>
      <c r="I37" s="181">
        <v>53.386110250106803</v>
      </c>
      <c r="J37" s="181">
        <v>59.663139429243202</v>
      </c>
      <c r="K37" s="181">
        <v>64.324755504489005</v>
      </c>
      <c r="L37" s="187">
        <v>66.643109181273999</v>
      </c>
      <c r="M37" s="181"/>
      <c r="N37" s="188">
        <v>94.028034416417199</v>
      </c>
      <c r="O37" s="189">
        <v>107.96192416631</v>
      </c>
      <c r="P37" s="190">
        <v>100.99497929136299</v>
      </c>
      <c r="Q37" s="181"/>
      <c r="R37" s="191">
        <v>76.457929212728203</v>
      </c>
      <c r="S37" s="75"/>
      <c r="T37" s="30">
        <v>-4.1259487976865703</v>
      </c>
      <c r="U37" s="162">
        <v>-3.3586193423326001</v>
      </c>
      <c r="V37" s="162">
        <v>-5.0648652854384002</v>
      </c>
      <c r="W37" s="162">
        <v>-2.76106011559677</v>
      </c>
      <c r="X37" s="162">
        <v>-1.32359928816368</v>
      </c>
      <c r="Y37" s="167">
        <v>-3.4073186563029298</v>
      </c>
      <c r="Z37" s="162"/>
      <c r="AA37" s="168">
        <v>-6.1154737138795703</v>
      </c>
      <c r="AB37" s="169">
        <v>-3.13864470294972</v>
      </c>
      <c r="AC37" s="170">
        <v>-4.5475267448216297</v>
      </c>
      <c r="AD37" s="162"/>
      <c r="AE37" s="171">
        <v>-3.84082640307907</v>
      </c>
      <c r="AF37" s="75"/>
      <c r="AG37" s="186">
        <v>85.968295302730695</v>
      </c>
      <c r="AH37" s="181">
        <v>74.781237775224398</v>
      </c>
      <c r="AI37" s="181">
        <v>79.850681380932002</v>
      </c>
      <c r="AJ37" s="181">
        <v>79.1906311457887</v>
      </c>
      <c r="AK37" s="181">
        <v>80.367835212697699</v>
      </c>
      <c r="AL37" s="187">
        <v>80.031799614689803</v>
      </c>
      <c r="AM37" s="181"/>
      <c r="AN37" s="188">
        <v>127.136023340637</v>
      </c>
      <c r="AO37" s="189">
        <v>147.02941100630599</v>
      </c>
      <c r="AP37" s="190">
        <v>137.082717173471</v>
      </c>
      <c r="AQ37" s="181"/>
      <c r="AR37" s="191">
        <v>96.331937330610302</v>
      </c>
      <c r="AS37" s="75"/>
      <c r="AT37" s="30">
        <v>-2.5845215901315002</v>
      </c>
      <c r="AU37" s="162">
        <v>2.00294932679417</v>
      </c>
      <c r="AV37" s="162">
        <v>1.4604336149369399</v>
      </c>
      <c r="AW37" s="162">
        <v>-0.78765874866477104</v>
      </c>
      <c r="AX37" s="162">
        <v>-2.2804885190976298</v>
      </c>
      <c r="AY37" s="167">
        <v>-0.538607110065773</v>
      </c>
      <c r="AZ37" s="162"/>
      <c r="BA37" s="168">
        <v>0.110795515558576</v>
      </c>
      <c r="BB37" s="169">
        <v>0.98948986146416595</v>
      </c>
      <c r="BC37" s="170">
        <v>0.58011143238255602</v>
      </c>
      <c r="BD37" s="162"/>
      <c r="BE37" s="171">
        <v>-8.6905727187691795E-2</v>
      </c>
      <c r="BF37" s="75"/>
      <c r="BG37" s="76"/>
      <c r="BH37" s="76"/>
      <c r="BI37" s="76"/>
      <c r="BJ37" s="76"/>
      <c r="BK37" s="76"/>
      <c r="BL37" s="76"/>
      <c r="BM37" s="76"/>
      <c r="BN37" s="76"/>
      <c r="BO37" s="76"/>
      <c r="BP37" s="76"/>
      <c r="BQ37" s="76"/>
      <c r="BR37" s="76"/>
    </row>
    <row r="38" spans="1:70" x14ac:dyDescent="0.25">
      <c r="A38" s="20" t="s">
        <v>81</v>
      </c>
      <c r="B38" s="3" t="str">
        <f t="shared" si="0"/>
        <v>Northern Virginia</v>
      </c>
      <c r="C38" s="3"/>
      <c r="D38" s="24" t="s">
        <v>16</v>
      </c>
      <c r="E38" s="27" t="s">
        <v>17</v>
      </c>
      <c r="F38" s="3"/>
      <c r="G38" s="186">
        <v>63.2528170194091</v>
      </c>
      <c r="H38" s="181">
        <v>44.591428457441502</v>
      </c>
      <c r="I38" s="181">
        <v>74.803551096128103</v>
      </c>
      <c r="J38" s="181">
        <v>84.776202948275497</v>
      </c>
      <c r="K38" s="181">
        <v>80.071847758871698</v>
      </c>
      <c r="L38" s="187">
        <v>69.4991694560252</v>
      </c>
      <c r="M38" s="181"/>
      <c r="N38" s="188">
        <v>84.780450020945096</v>
      </c>
      <c r="O38" s="189">
        <v>97.995149707765606</v>
      </c>
      <c r="P38" s="190">
        <v>91.387799864355301</v>
      </c>
      <c r="Q38" s="181"/>
      <c r="R38" s="191">
        <v>75.753063858405199</v>
      </c>
      <c r="S38" s="75"/>
      <c r="T38" s="30">
        <v>0.783776801287702</v>
      </c>
      <c r="U38" s="162">
        <v>1.1622534899205199</v>
      </c>
      <c r="V38" s="162">
        <v>3.67601148590931</v>
      </c>
      <c r="W38" s="162">
        <v>2.2128558638067499</v>
      </c>
      <c r="X38" s="162">
        <v>3.5383553898131401</v>
      </c>
      <c r="Y38" s="167">
        <v>2.4253037823554502</v>
      </c>
      <c r="Z38" s="162"/>
      <c r="AA38" s="168">
        <v>12.0060174770614</v>
      </c>
      <c r="AB38" s="169">
        <v>18.208153681023401</v>
      </c>
      <c r="AC38" s="170">
        <v>15.2480227103384</v>
      </c>
      <c r="AD38" s="162"/>
      <c r="AE38" s="171">
        <v>6.5099729671987996</v>
      </c>
      <c r="AF38" s="75"/>
      <c r="AG38" s="186">
        <v>63.385145817956897</v>
      </c>
      <c r="AH38" s="181">
        <v>75.601886557219999</v>
      </c>
      <c r="AI38" s="181">
        <v>90.290029223434601</v>
      </c>
      <c r="AJ38" s="181">
        <v>89.598500229398894</v>
      </c>
      <c r="AK38" s="181">
        <v>79.020531208234402</v>
      </c>
      <c r="AL38" s="187">
        <v>79.579218607249004</v>
      </c>
      <c r="AM38" s="181"/>
      <c r="AN38" s="188">
        <v>83.451068101573796</v>
      </c>
      <c r="AO38" s="189">
        <v>91.7996596916079</v>
      </c>
      <c r="AP38" s="190">
        <v>87.625363896590898</v>
      </c>
      <c r="AQ38" s="181"/>
      <c r="AR38" s="191">
        <v>81.878117261346702</v>
      </c>
      <c r="AS38" s="75"/>
      <c r="AT38" s="30">
        <v>2.6596860980770902</v>
      </c>
      <c r="AU38" s="162">
        <v>7.4455776166252399</v>
      </c>
      <c r="AV38" s="162">
        <v>8.0924822929610905</v>
      </c>
      <c r="AW38" s="162">
        <v>6.5772863619153297</v>
      </c>
      <c r="AX38" s="162">
        <v>4.9228110636732296</v>
      </c>
      <c r="AY38" s="167">
        <v>6.1005112377163497</v>
      </c>
      <c r="AZ38" s="162"/>
      <c r="BA38" s="168">
        <v>5.77243442954485</v>
      </c>
      <c r="BB38" s="169">
        <v>7.8282726576997099</v>
      </c>
      <c r="BC38" s="170">
        <v>6.8394460717244403</v>
      </c>
      <c r="BD38" s="162"/>
      <c r="BE38" s="171">
        <v>6.3267174202534102</v>
      </c>
      <c r="BF38" s="75"/>
      <c r="BG38" s="76"/>
      <c r="BH38" s="76"/>
      <c r="BI38" s="76"/>
      <c r="BJ38" s="76"/>
      <c r="BK38" s="76"/>
      <c r="BL38" s="76"/>
      <c r="BM38" s="76"/>
      <c r="BN38" s="76"/>
      <c r="BO38" s="76"/>
      <c r="BP38" s="76"/>
      <c r="BQ38" s="76"/>
      <c r="BR38" s="76"/>
    </row>
    <row r="39" spans="1:70" x14ac:dyDescent="0.25">
      <c r="A39" s="22" t="s">
        <v>82</v>
      </c>
      <c r="B39" s="3" t="str">
        <f t="shared" si="0"/>
        <v>Shenandoah Valley</v>
      </c>
      <c r="C39" s="3"/>
      <c r="D39" s="25" t="s">
        <v>16</v>
      </c>
      <c r="E39" s="28" t="s">
        <v>17</v>
      </c>
      <c r="F39" s="3"/>
      <c r="G39" s="192">
        <v>61.498437867680302</v>
      </c>
      <c r="H39" s="193">
        <v>31.3272097022354</v>
      </c>
      <c r="I39" s="193">
        <v>48.441780251606403</v>
      </c>
      <c r="J39" s="193">
        <v>54.406195130781001</v>
      </c>
      <c r="K39" s="193">
        <v>59.807234138836002</v>
      </c>
      <c r="L39" s="194">
        <v>51.096171418227797</v>
      </c>
      <c r="M39" s="181"/>
      <c r="N39" s="195">
        <v>87.165081907864902</v>
      </c>
      <c r="O39" s="196">
        <v>88.040929495881898</v>
      </c>
      <c r="P39" s="197">
        <v>87.6030057018734</v>
      </c>
      <c r="Q39" s="181"/>
      <c r="R39" s="198">
        <v>61.526695499269401</v>
      </c>
      <c r="S39" s="75"/>
      <c r="T39" s="31">
        <v>6.7822711552457497E-3</v>
      </c>
      <c r="U39" s="172">
        <v>-6.1279447368209201</v>
      </c>
      <c r="V39" s="172">
        <v>7.2686114301385301</v>
      </c>
      <c r="W39" s="172">
        <v>5.0644210203446898</v>
      </c>
      <c r="X39" s="172">
        <v>6.9379525260711699</v>
      </c>
      <c r="Y39" s="173">
        <v>3.12603387376635</v>
      </c>
      <c r="Z39" s="162"/>
      <c r="AA39" s="174">
        <v>-1.45630609533195</v>
      </c>
      <c r="AB39" s="175">
        <v>-10.1982622980578</v>
      </c>
      <c r="AC39" s="176">
        <v>-6.0519591023887402</v>
      </c>
      <c r="AD39" s="162"/>
      <c r="AE39" s="177">
        <v>-0.81572617373251499</v>
      </c>
      <c r="AF39" s="75"/>
      <c r="AG39" s="192">
        <v>50.212860828241602</v>
      </c>
      <c r="AH39" s="193">
        <v>50.142774157049097</v>
      </c>
      <c r="AI39" s="193">
        <v>57.788163694786299</v>
      </c>
      <c r="AJ39" s="193">
        <v>61.593135635409098</v>
      </c>
      <c r="AK39" s="193">
        <v>64.268643872194005</v>
      </c>
      <c r="AL39" s="194">
        <v>56.801235540107498</v>
      </c>
      <c r="AM39" s="181"/>
      <c r="AN39" s="195">
        <v>92.096830874366404</v>
      </c>
      <c r="AO39" s="196">
        <v>99.143001900796506</v>
      </c>
      <c r="AP39" s="197">
        <v>95.619916387581398</v>
      </c>
      <c r="AQ39" s="181"/>
      <c r="AR39" s="198">
        <v>67.892430626495099</v>
      </c>
      <c r="AS39" s="75"/>
      <c r="AT39" s="31">
        <v>1.48517350277964</v>
      </c>
      <c r="AU39" s="172">
        <v>5.8374791933618004</v>
      </c>
      <c r="AV39" s="172">
        <v>8.38012098855571</v>
      </c>
      <c r="AW39" s="172">
        <v>9.2779967782805493</v>
      </c>
      <c r="AX39" s="172">
        <v>7.9133774094794997</v>
      </c>
      <c r="AY39" s="173">
        <v>6.7313039959118601</v>
      </c>
      <c r="AZ39" s="162"/>
      <c r="BA39" s="174">
        <v>5.6714248040738502</v>
      </c>
      <c r="BB39" s="175">
        <v>1.8663229804809101</v>
      </c>
      <c r="BC39" s="176">
        <v>3.6639635481755501</v>
      </c>
      <c r="BD39" s="162"/>
      <c r="BE39" s="177">
        <v>5.4756548535227001</v>
      </c>
      <c r="BF39" s="75"/>
      <c r="BG39" s="76"/>
      <c r="BH39" s="76"/>
      <c r="BI39" s="76"/>
      <c r="BJ39" s="76"/>
      <c r="BK39" s="76"/>
      <c r="BL39" s="76"/>
      <c r="BM39" s="76"/>
      <c r="BN39" s="76"/>
      <c r="BO39" s="76"/>
      <c r="BP39" s="76"/>
      <c r="BQ39" s="76"/>
      <c r="BR39" s="76"/>
    </row>
    <row r="40" spans="1:70" ht="13" x14ac:dyDescent="0.3">
      <c r="A40" s="19" t="s">
        <v>83</v>
      </c>
      <c r="B40" s="3" t="str">
        <f t="shared" si="0"/>
        <v>Southern Virginia</v>
      </c>
      <c r="C40" s="9"/>
      <c r="D40" s="23" t="s">
        <v>16</v>
      </c>
      <c r="E40" s="26" t="s">
        <v>17</v>
      </c>
      <c r="F40" s="3"/>
      <c r="G40" s="178">
        <v>44.618187969924797</v>
      </c>
      <c r="H40" s="179">
        <v>35.508157894736797</v>
      </c>
      <c r="I40" s="179">
        <v>59.911794486215499</v>
      </c>
      <c r="J40" s="179">
        <v>91.363010025062593</v>
      </c>
      <c r="K40" s="179">
        <v>112.791333333333</v>
      </c>
      <c r="L40" s="180">
        <v>68.838496741854598</v>
      </c>
      <c r="M40" s="181"/>
      <c r="N40" s="182">
        <v>129.63868922305701</v>
      </c>
      <c r="O40" s="183">
        <v>129.69349624060101</v>
      </c>
      <c r="P40" s="184">
        <v>129.666092731829</v>
      </c>
      <c r="Q40" s="181"/>
      <c r="R40" s="185">
        <v>86.217809881847401</v>
      </c>
      <c r="S40" s="75"/>
      <c r="T40" s="29">
        <v>7.0275268583969002</v>
      </c>
      <c r="U40" s="160">
        <v>6.8690258517686997</v>
      </c>
      <c r="V40" s="160">
        <v>8.5075906907039602</v>
      </c>
      <c r="W40" s="160">
        <v>17.907979106513999</v>
      </c>
      <c r="X40" s="160">
        <v>16.185007122323199</v>
      </c>
      <c r="Y40" s="161">
        <v>12.963125797441799</v>
      </c>
      <c r="Z40" s="162"/>
      <c r="AA40" s="163">
        <v>21.523938865320499</v>
      </c>
      <c r="AB40" s="164">
        <v>21.293478989783701</v>
      </c>
      <c r="AC40" s="165">
        <v>21.408575209374799</v>
      </c>
      <c r="AD40" s="162"/>
      <c r="AE40" s="166">
        <v>16.443699136285101</v>
      </c>
      <c r="AF40" s="75"/>
      <c r="AG40" s="178">
        <v>45.093337092731801</v>
      </c>
      <c r="AH40" s="179">
        <v>54.855833333333301</v>
      </c>
      <c r="AI40" s="179">
        <v>65.056808897243101</v>
      </c>
      <c r="AJ40" s="179">
        <v>75.064359649122807</v>
      </c>
      <c r="AK40" s="179">
        <v>80.186588345864607</v>
      </c>
      <c r="AL40" s="180">
        <v>64.051385463659102</v>
      </c>
      <c r="AM40" s="181"/>
      <c r="AN40" s="182">
        <v>92.807137218045099</v>
      </c>
      <c r="AO40" s="183">
        <v>98.410045112781901</v>
      </c>
      <c r="AP40" s="184">
        <v>95.6085911654135</v>
      </c>
      <c r="AQ40" s="181"/>
      <c r="AR40" s="185">
        <v>73.067729949874604</v>
      </c>
      <c r="AS40" s="75"/>
      <c r="AT40" s="29">
        <v>6.6812157605743199</v>
      </c>
      <c r="AU40" s="160">
        <v>10.1739554793572</v>
      </c>
      <c r="AV40" s="160">
        <v>11.2293342061364</v>
      </c>
      <c r="AW40" s="160">
        <v>14.900256132563699</v>
      </c>
      <c r="AX40" s="160">
        <v>9.6789595776449104</v>
      </c>
      <c r="AY40" s="161">
        <v>10.8199065598773</v>
      </c>
      <c r="AZ40" s="162"/>
      <c r="BA40" s="163">
        <v>8.82044956070669</v>
      </c>
      <c r="BB40" s="164">
        <v>11.073604528972</v>
      </c>
      <c r="BC40" s="165">
        <v>9.9685001221487308</v>
      </c>
      <c r="BD40" s="162"/>
      <c r="BE40" s="166">
        <v>10.5000653480711</v>
      </c>
      <c r="BF40" s="75"/>
    </row>
    <row r="41" spans="1:70" x14ac:dyDescent="0.25">
      <c r="A41" s="20" t="s">
        <v>84</v>
      </c>
      <c r="B41" s="3" t="str">
        <f t="shared" si="0"/>
        <v>Southwest Virginia - Blue Ridge Highlands</v>
      </c>
      <c r="C41" s="10"/>
      <c r="D41" s="24" t="s">
        <v>16</v>
      </c>
      <c r="E41" s="27" t="s">
        <v>17</v>
      </c>
      <c r="F41" s="3"/>
      <c r="G41" s="186">
        <v>52.446715692543798</v>
      </c>
      <c r="H41" s="181">
        <v>28.292701112674202</v>
      </c>
      <c r="I41" s="181">
        <v>51.293932727970301</v>
      </c>
      <c r="J41" s="181">
        <v>58.964425118301499</v>
      </c>
      <c r="K41" s="181">
        <v>67.171363345696307</v>
      </c>
      <c r="L41" s="187">
        <v>51.633827599437197</v>
      </c>
      <c r="M41" s="181"/>
      <c r="N41" s="188">
        <v>149.28410922112801</v>
      </c>
      <c r="O41" s="189">
        <v>137.03923263844399</v>
      </c>
      <c r="P41" s="190">
        <v>143.161670929786</v>
      </c>
      <c r="Q41" s="181"/>
      <c r="R41" s="191">
        <v>77.784639979537005</v>
      </c>
      <c r="S41" s="75"/>
      <c r="T41" s="30">
        <v>-16.7490030150161</v>
      </c>
      <c r="U41" s="162">
        <v>-17.161847727710398</v>
      </c>
      <c r="V41" s="162">
        <v>4.7590024945182297</v>
      </c>
      <c r="W41" s="162">
        <v>5.2037791150934103</v>
      </c>
      <c r="X41" s="162">
        <v>-3.1904338880913499</v>
      </c>
      <c r="Y41" s="167">
        <v>-4.9272750192065899</v>
      </c>
      <c r="Z41" s="162"/>
      <c r="AA41" s="168">
        <v>14.565116807813601</v>
      </c>
      <c r="AB41" s="169">
        <v>-4.4800378696455301</v>
      </c>
      <c r="AC41" s="170">
        <v>4.5847419071152196</v>
      </c>
      <c r="AD41" s="162"/>
      <c r="AE41" s="171">
        <v>-0.15188295846791799</v>
      </c>
      <c r="AF41" s="75"/>
      <c r="AG41" s="186">
        <v>48.113231231615202</v>
      </c>
      <c r="AH41" s="181">
        <v>54.468358805473798</v>
      </c>
      <c r="AI41" s="181">
        <v>66.692568103338004</v>
      </c>
      <c r="AJ41" s="181">
        <v>71.6278184550454</v>
      </c>
      <c r="AK41" s="181">
        <v>72.822128469113593</v>
      </c>
      <c r="AL41" s="187">
        <v>62.7448210129172</v>
      </c>
      <c r="AM41" s="181"/>
      <c r="AN41" s="188">
        <v>115.835171377413</v>
      </c>
      <c r="AO41" s="189">
        <v>116.79612322547599</v>
      </c>
      <c r="AP41" s="190">
        <v>116.315647301445</v>
      </c>
      <c r="AQ41" s="181"/>
      <c r="AR41" s="191">
        <v>78.050771381068003</v>
      </c>
      <c r="AS41" s="75"/>
      <c r="AT41" s="30">
        <v>-13.481608515498699</v>
      </c>
      <c r="AU41" s="162">
        <v>-7.9485254070537099</v>
      </c>
      <c r="AV41" s="162">
        <v>2.8855235473716201</v>
      </c>
      <c r="AW41" s="162">
        <v>11.7777312408105</v>
      </c>
      <c r="AX41" s="162">
        <v>4.34858039328416</v>
      </c>
      <c r="AY41" s="167">
        <v>8.4362271397854793E-2</v>
      </c>
      <c r="AZ41" s="162"/>
      <c r="BA41" s="168">
        <v>13.4783045850434</v>
      </c>
      <c r="BB41" s="169">
        <v>14.477070155525</v>
      </c>
      <c r="BC41" s="170">
        <v>13.977562215321299</v>
      </c>
      <c r="BD41" s="162"/>
      <c r="BE41" s="171">
        <v>5.5792936097632202</v>
      </c>
      <c r="BF41" s="75"/>
    </row>
    <row r="42" spans="1:70" x14ac:dyDescent="0.25">
      <c r="A42" s="21" t="s">
        <v>85</v>
      </c>
      <c r="B42" s="3" t="str">
        <f t="shared" si="0"/>
        <v>Southwest Virginia - Heart of Appalachia</v>
      </c>
      <c r="C42" s="3"/>
      <c r="D42" s="24" t="s">
        <v>16</v>
      </c>
      <c r="E42" s="27" t="s">
        <v>17</v>
      </c>
      <c r="F42" s="3"/>
      <c r="G42" s="186">
        <v>44.557498233215497</v>
      </c>
      <c r="H42" s="181">
        <v>27.622565371024699</v>
      </c>
      <c r="I42" s="181">
        <v>50.718120141342702</v>
      </c>
      <c r="J42" s="181">
        <v>58.5243462897526</v>
      </c>
      <c r="K42" s="181">
        <v>57.758339222614801</v>
      </c>
      <c r="L42" s="187">
        <v>47.836173851590097</v>
      </c>
      <c r="M42" s="181"/>
      <c r="N42" s="188">
        <v>67.592162544169597</v>
      </c>
      <c r="O42" s="189">
        <v>62.7538374558303</v>
      </c>
      <c r="P42" s="190">
        <v>65.173000000000002</v>
      </c>
      <c r="Q42" s="181"/>
      <c r="R42" s="191">
        <v>52.789552751135702</v>
      </c>
      <c r="S42" s="75"/>
      <c r="T42" s="30">
        <v>-10.5240518677537</v>
      </c>
      <c r="U42" s="162">
        <v>-24.903881753470401</v>
      </c>
      <c r="V42" s="162">
        <v>-7.8412359518385797</v>
      </c>
      <c r="W42" s="162">
        <v>2.31877980469323</v>
      </c>
      <c r="X42" s="162">
        <v>-5.72125193813606</v>
      </c>
      <c r="Y42" s="167">
        <v>-8.0342702649178506</v>
      </c>
      <c r="Z42" s="162"/>
      <c r="AA42" s="168">
        <v>-3.36102239391633</v>
      </c>
      <c r="AB42" s="169">
        <v>-13.824193423006699</v>
      </c>
      <c r="AC42" s="170">
        <v>-8.6980633689519191</v>
      </c>
      <c r="AD42" s="162"/>
      <c r="AE42" s="171">
        <v>-8.2695140327609806</v>
      </c>
      <c r="AF42" s="75"/>
      <c r="AG42" s="186">
        <v>37.628579505300301</v>
      </c>
      <c r="AH42" s="181">
        <v>44.604994699646603</v>
      </c>
      <c r="AI42" s="181">
        <v>52.623913427561803</v>
      </c>
      <c r="AJ42" s="181">
        <v>54.623641342756102</v>
      </c>
      <c r="AK42" s="181">
        <v>51.709607773851502</v>
      </c>
      <c r="AL42" s="187">
        <v>48.238147349823301</v>
      </c>
      <c r="AM42" s="181"/>
      <c r="AN42" s="188">
        <v>61.555227915194301</v>
      </c>
      <c r="AO42" s="189">
        <v>64.716443462897502</v>
      </c>
      <c r="AP42" s="190">
        <v>63.135835689045898</v>
      </c>
      <c r="AQ42" s="181"/>
      <c r="AR42" s="191">
        <v>52.4946297324583</v>
      </c>
      <c r="AS42" s="75"/>
      <c r="AT42" s="30">
        <v>-14.909306422049699</v>
      </c>
      <c r="AU42" s="162">
        <v>-12.0021544921293</v>
      </c>
      <c r="AV42" s="162">
        <v>-8.5299398407043103</v>
      </c>
      <c r="AW42" s="162">
        <v>-7.5552635494399096</v>
      </c>
      <c r="AX42" s="162">
        <v>-8.8700594525285794</v>
      </c>
      <c r="AY42" s="167">
        <v>-10.0948291279621</v>
      </c>
      <c r="AZ42" s="162"/>
      <c r="BA42" s="168">
        <v>-8.4408306814703007</v>
      </c>
      <c r="BB42" s="169">
        <v>-5.3426803892253796</v>
      </c>
      <c r="BC42" s="170">
        <v>-6.8787414832434397</v>
      </c>
      <c r="BD42" s="162"/>
      <c r="BE42" s="171">
        <v>-9.0150331833487698</v>
      </c>
      <c r="BF42" s="75"/>
    </row>
    <row r="43" spans="1:70" x14ac:dyDescent="0.25">
      <c r="A43" s="22" t="s">
        <v>86</v>
      </c>
      <c r="B43" s="3" t="str">
        <f t="shared" si="0"/>
        <v>Virginia Mountains</v>
      </c>
      <c r="C43" s="3"/>
      <c r="D43" s="25" t="s">
        <v>16</v>
      </c>
      <c r="E43" s="28" t="s">
        <v>17</v>
      </c>
      <c r="F43" s="3"/>
      <c r="G43" s="192">
        <v>69.065609863496206</v>
      </c>
      <c r="H43" s="193">
        <v>36.371341552913499</v>
      </c>
      <c r="I43" s="193">
        <v>57.191767209745997</v>
      </c>
      <c r="J43" s="193">
        <v>65.438401585204701</v>
      </c>
      <c r="K43" s="193">
        <v>72.669540584177298</v>
      </c>
      <c r="L43" s="194">
        <v>60.147332159107499</v>
      </c>
      <c r="M43" s="181"/>
      <c r="N43" s="195">
        <v>116.404758549831</v>
      </c>
      <c r="O43" s="196">
        <v>103.44808454425301</v>
      </c>
      <c r="P43" s="197">
        <v>109.926421547042</v>
      </c>
      <c r="Q43" s="181"/>
      <c r="R43" s="198">
        <v>74.369929127088895</v>
      </c>
      <c r="S43" s="75"/>
      <c r="T43" s="31">
        <v>12.4209298139737</v>
      </c>
      <c r="U43" s="172">
        <v>21.619592994591301</v>
      </c>
      <c r="V43" s="172">
        <v>20.5844343276442</v>
      </c>
      <c r="W43" s="172">
        <v>17.265532491388502</v>
      </c>
      <c r="X43" s="172">
        <v>30.474589952376</v>
      </c>
      <c r="Y43" s="173">
        <v>20.165175206393901</v>
      </c>
      <c r="Z43" s="162"/>
      <c r="AA43" s="174">
        <v>27.879906552927402</v>
      </c>
      <c r="AB43" s="175">
        <v>-1.2096642605104</v>
      </c>
      <c r="AC43" s="176">
        <v>12.318006980034101</v>
      </c>
      <c r="AD43" s="162"/>
      <c r="AE43" s="177">
        <v>16.721277175692801</v>
      </c>
      <c r="AF43" s="75"/>
      <c r="AG43" s="192">
        <v>56.194333993835301</v>
      </c>
      <c r="AH43" s="193">
        <v>61.814931381183001</v>
      </c>
      <c r="AI43" s="193">
        <v>70.466543006017901</v>
      </c>
      <c r="AJ43" s="193">
        <v>72.460920666373099</v>
      </c>
      <c r="AK43" s="193">
        <v>72.705510788199007</v>
      </c>
      <c r="AL43" s="194">
        <v>66.728447967121596</v>
      </c>
      <c r="AM43" s="181"/>
      <c r="AN43" s="195">
        <v>101.33707250843899</v>
      </c>
      <c r="AO43" s="196">
        <v>111.91362101864</v>
      </c>
      <c r="AP43" s="197">
        <v>106.62534676353999</v>
      </c>
      <c r="AQ43" s="181"/>
      <c r="AR43" s="198">
        <v>78.127561908955499</v>
      </c>
      <c r="AS43" s="75"/>
      <c r="AT43" s="31">
        <v>9.4579708669585401</v>
      </c>
      <c r="AU43" s="172">
        <v>12.8352362652699</v>
      </c>
      <c r="AV43" s="172">
        <v>13.7206492619272</v>
      </c>
      <c r="AW43" s="172">
        <v>14.238462278178799</v>
      </c>
      <c r="AX43" s="172">
        <v>15.692659233702001</v>
      </c>
      <c r="AY43" s="173">
        <v>13.345009007145199</v>
      </c>
      <c r="AZ43" s="162"/>
      <c r="BA43" s="174">
        <v>15.4788738943647</v>
      </c>
      <c r="BB43" s="175">
        <v>17.421091401962698</v>
      </c>
      <c r="BC43" s="176">
        <v>16.4900647512783</v>
      </c>
      <c r="BD43" s="162"/>
      <c r="BE43" s="177">
        <v>14.550950669120301</v>
      </c>
      <c r="BF43" s="75"/>
    </row>
    <row r="44" spans="1:70" x14ac:dyDescent="0.25">
      <c r="AF44" s="78"/>
    </row>
    <row r="45" spans="1:70" x14ac:dyDescent="0.25">
      <c r="AF45" s="78"/>
    </row>
    <row r="46" spans="1:70" x14ac:dyDescent="0.25">
      <c r="AF46" s="78"/>
    </row>
    <row r="47" spans="1:70" x14ac:dyDescent="0.25">
      <c r="AF47" s="78"/>
    </row>
    <row r="48" spans="1:70" x14ac:dyDescent="0.25">
      <c r="AF48" s="78"/>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F21" sqref="F21"/>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154" t="str">
        <f>HYPERLINK("http://www.str.com/data-insights/resources/glossary", "For all STR definitions, please visit www.str.com/data-insights/resources/glossary")</f>
        <v>For all STR definitions, please visit www.str.com/data-insights/resources/glossary</v>
      </c>
      <c r="B5" s="154"/>
      <c r="C5" s="154"/>
      <c r="D5" s="154"/>
      <c r="E5" s="154"/>
      <c r="F5" s="154"/>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154" t="str">
        <f>HYPERLINK("http://www.str.com/data-insights/resources/FAQ", "For all STR FAQs, please click here or visit http://www.str.com/data-insights/resources/FAQ")</f>
        <v>For all STR FAQs, please click here or visit http://www.str.com/data-insights/resources/FAQ</v>
      </c>
      <c r="B9" s="154"/>
      <c r="C9" s="154"/>
      <c r="D9" s="154"/>
      <c r="E9" s="154"/>
      <c r="F9" s="154"/>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154" t="str">
        <f>HYPERLINK("http://www.str.com/contact", "For additional support, please contact your regional office")</f>
        <v>For additional support, please contact your regional office</v>
      </c>
      <c r="B12" s="154"/>
      <c r="C12" s="154"/>
      <c r="D12" s="154"/>
      <c r="E12" s="154"/>
      <c r="F12" s="154"/>
      <c r="G12" s="154"/>
      <c r="H12" s="154"/>
      <c r="I12" s="154"/>
      <c r="J12" s="154"/>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153" t="str">
        <f>HYPERLINK("http://www.hotelnewsnow.com/", "For the latest in industry news, visit HotelNewsNow.com.")</f>
        <v>For the latest in industry news, visit HotelNewsNow.com.</v>
      </c>
      <c r="B14" s="153"/>
      <c r="C14" s="153"/>
      <c r="D14" s="153"/>
      <c r="E14" s="153"/>
      <c r="F14" s="153"/>
      <c r="G14" s="153"/>
      <c r="H14" s="153"/>
      <c r="I14" s="153"/>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153" t="str">
        <f>HYPERLINK("http://www.hoteldataconference.com/", "To learn more about the Hotel Data Conference, visit HotelDataConference.com.")</f>
        <v>To learn more about the Hotel Data Conference, visit HotelDataConference.com.</v>
      </c>
      <c r="B15" s="153"/>
      <c r="C15" s="153"/>
      <c r="D15" s="153"/>
      <c r="E15" s="153"/>
      <c r="F15" s="153"/>
      <c r="G15" s="153"/>
      <c r="H15" s="153"/>
      <c r="I15" s="153"/>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95</v>
      </c>
    </row>
    <row r="2" spans="1:1" ht="13" x14ac:dyDescent="0.3">
      <c r="A2" s="9" t="s">
        <v>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7" workbookViewId="0">
      <selection activeCell="W18" sqref="W18"/>
    </sheetView>
  </sheetViews>
  <sheetFormatPr defaultRowHeight="12.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2023-09-22T16:09:40Z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