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vn65\vtcdata\Research\Research Analytics\TEIM\TEIM 2017\Website\"/>
    </mc:Choice>
  </mc:AlternateContent>
  <bookViews>
    <workbookView xWindow="0" yWindow="12000" windowWidth="20430" windowHeight="6990" activeTab="2"/>
  </bookViews>
  <sheets>
    <sheet name="Virginia State" sheetId="9" r:id="rId1"/>
    <sheet name="Virginia Localities 2017-2016" sheetId="7" r:id="rId2"/>
    <sheet name="Virginia Regions 2017-2016" sheetId="4" r:id="rId3"/>
  </sheets>
  <definedNames>
    <definedName name="_xlnm.Print_Area" localSheetId="0">'Virginia State'!$A$1:$D$46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7" i="4" l="1"/>
  <c r="V157" i="4"/>
  <c r="U157" i="4"/>
  <c r="T157" i="4"/>
  <c r="S157" i="4"/>
  <c r="G157" i="4"/>
  <c r="O157" i="4" s="1"/>
  <c r="F157" i="4"/>
  <c r="N157" i="4" s="1"/>
  <c r="E157" i="4"/>
  <c r="M157" i="4" s="1"/>
  <c r="D157" i="4"/>
  <c r="L157" i="4" s="1"/>
  <c r="C157" i="4"/>
  <c r="K157" i="4" s="1"/>
  <c r="O156" i="4"/>
  <c r="N156" i="4"/>
  <c r="M156" i="4"/>
  <c r="L156" i="4"/>
  <c r="K156" i="4"/>
  <c r="O155" i="4"/>
  <c r="N155" i="4"/>
  <c r="M155" i="4"/>
  <c r="L155" i="4"/>
  <c r="K155" i="4"/>
  <c r="O154" i="4"/>
  <c r="N154" i="4"/>
  <c r="M154" i="4"/>
  <c r="L154" i="4"/>
  <c r="K154" i="4"/>
  <c r="O153" i="4"/>
  <c r="N153" i="4"/>
  <c r="M153" i="4"/>
  <c r="L153" i="4"/>
  <c r="K153" i="4"/>
  <c r="O152" i="4"/>
  <c r="N152" i="4"/>
  <c r="M152" i="4"/>
  <c r="L152" i="4"/>
  <c r="K152" i="4"/>
  <c r="O151" i="4"/>
  <c r="N151" i="4"/>
  <c r="M151" i="4"/>
  <c r="L151" i="4"/>
  <c r="K151" i="4"/>
  <c r="O150" i="4"/>
  <c r="N150" i="4"/>
  <c r="M150" i="4"/>
  <c r="L150" i="4"/>
  <c r="K150" i="4"/>
  <c r="O149" i="4"/>
  <c r="N149" i="4"/>
  <c r="M149" i="4"/>
  <c r="L149" i="4"/>
  <c r="K149" i="4"/>
  <c r="O148" i="4"/>
  <c r="N148" i="4"/>
  <c r="M148" i="4"/>
  <c r="L148" i="4"/>
  <c r="K148" i="4"/>
  <c r="O147" i="4"/>
  <c r="N147" i="4"/>
  <c r="M147" i="4"/>
  <c r="L147" i="4"/>
  <c r="K147" i="4"/>
  <c r="O146" i="4"/>
  <c r="N146" i="4"/>
  <c r="M146" i="4"/>
  <c r="L146" i="4"/>
  <c r="K146" i="4"/>
  <c r="W144" i="4"/>
  <c r="V144" i="4"/>
  <c r="N144" i="4" s="1"/>
  <c r="U144" i="4"/>
  <c r="T144" i="4"/>
  <c r="S144" i="4"/>
  <c r="G144" i="4"/>
  <c r="F144" i="4"/>
  <c r="E144" i="4"/>
  <c r="M144" i="4" s="1"/>
  <c r="D144" i="4"/>
  <c r="L144" i="4" s="1"/>
  <c r="C144" i="4"/>
  <c r="O143" i="4"/>
  <c r="N143" i="4"/>
  <c r="M143" i="4"/>
  <c r="L143" i="4"/>
  <c r="K143" i="4"/>
  <c r="O142" i="4"/>
  <c r="N142" i="4"/>
  <c r="M142" i="4"/>
  <c r="L142" i="4"/>
  <c r="K142" i="4"/>
  <c r="O141" i="4"/>
  <c r="N141" i="4"/>
  <c r="M141" i="4"/>
  <c r="L141" i="4"/>
  <c r="K141" i="4"/>
  <c r="O140" i="4"/>
  <c r="N140" i="4"/>
  <c r="M140" i="4"/>
  <c r="L140" i="4"/>
  <c r="K140" i="4"/>
  <c r="O139" i="4"/>
  <c r="N139" i="4"/>
  <c r="M139" i="4"/>
  <c r="L139" i="4"/>
  <c r="K139" i="4"/>
  <c r="O138" i="4"/>
  <c r="N138" i="4"/>
  <c r="M138" i="4"/>
  <c r="L138" i="4"/>
  <c r="K138" i="4"/>
  <c r="O137" i="4"/>
  <c r="N137" i="4"/>
  <c r="M137" i="4"/>
  <c r="L137" i="4"/>
  <c r="K137" i="4"/>
  <c r="O136" i="4"/>
  <c r="N136" i="4"/>
  <c r="M136" i="4"/>
  <c r="L136" i="4"/>
  <c r="K136" i="4"/>
  <c r="O135" i="4"/>
  <c r="N135" i="4"/>
  <c r="M135" i="4"/>
  <c r="L135" i="4"/>
  <c r="K135" i="4"/>
  <c r="O134" i="4"/>
  <c r="N134" i="4"/>
  <c r="M134" i="4"/>
  <c r="L134" i="4"/>
  <c r="K134" i="4"/>
  <c r="O133" i="4"/>
  <c r="N133" i="4"/>
  <c r="M133" i="4"/>
  <c r="L133" i="4"/>
  <c r="K133" i="4"/>
  <c r="W131" i="4"/>
  <c r="V131" i="4"/>
  <c r="U131" i="4"/>
  <c r="T131" i="4"/>
  <c r="S131" i="4"/>
  <c r="G131" i="4"/>
  <c r="O131" i="4" s="1"/>
  <c r="F131" i="4"/>
  <c r="N131" i="4" s="1"/>
  <c r="E131" i="4"/>
  <c r="D131" i="4"/>
  <c r="L131" i="4" s="1"/>
  <c r="C131" i="4"/>
  <c r="K131" i="4" s="1"/>
  <c r="O130" i="4"/>
  <c r="N130" i="4"/>
  <c r="M130" i="4"/>
  <c r="L130" i="4"/>
  <c r="K130" i="4"/>
  <c r="O129" i="4"/>
  <c r="N129" i="4"/>
  <c r="M129" i="4"/>
  <c r="L129" i="4"/>
  <c r="K129" i="4"/>
  <c r="O128" i="4"/>
  <c r="N128" i="4"/>
  <c r="M128" i="4"/>
  <c r="L128" i="4"/>
  <c r="K128" i="4"/>
  <c r="O127" i="4"/>
  <c r="N127" i="4"/>
  <c r="M127" i="4"/>
  <c r="L127" i="4"/>
  <c r="K127" i="4"/>
  <c r="O126" i="4"/>
  <c r="N126" i="4"/>
  <c r="M126" i="4"/>
  <c r="L126" i="4"/>
  <c r="K126" i="4"/>
  <c r="O125" i="4"/>
  <c r="N125" i="4"/>
  <c r="M125" i="4"/>
  <c r="L125" i="4"/>
  <c r="K125" i="4"/>
  <c r="O124" i="4"/>
  <c r="N124" i="4"/>
  <c r="M124" i="4"/>
  <c r="L124" i="4"/>
  <c r="K124" i="4"/>
  <c r="O123" i="4"/>
  <c r="N123" i="4"/>
  <c r="M123" i="4"/>
  <c r="L123" i="4"/>
  <c r="K123" i="4"/>
  <c r="W121" i="4"/>
  <c r="V121" i="4"/>
  <c r="U121" i="4"/>
  <c r="T121" i="4"/>
  <c r="S121" i="4"/>
  <c r="G121" i="4"/>
  <c r="F121" i="4"/>
  <c r="N121" i="4" s="1"/>
  <c r="E121" i="4"/>
  <c r="D121" i="4"/>
  <c r="C121" i="4"/>
  <c r="O120" i="4"/>
  <c r="N120" i="4"/>
  <c r="M120" i="4"/>
  <c r="L120" i="4"/>
  <c r="K120" i="4"/>
  <c r="O119" i="4"/>
  <c r="N119" i="4"/>
  <c r="M119" i="4"/>
  <c r="L119" i="4"/>
  <c r="K119" i="4"/>
  <c r="O118" i="4"/>
  <c r="N118" i="4"/>
  <c r="M118" i="4"/>
  <c r="L118" i="4"/>
  <c r="K118" i="4"/>
  <c r="O117" i="4"/>
  <c r="N117" i="4"/>
  <c r="M117" i="4"/>
  <c r="L117" i="4"/>
  <c r="K117" i="4"/>
  <c r="O116" i="4"/>
  <c r="N116" i="4"/>
  <c r="M116" i="4"/>
  <c r="L116" i="4"/>
  <c r="K116" i="4"/>
  <c r="O115" i="4"/>
  <c r="N115" i="4"/>
  <c r="M115" i="4"/>
  <c r="L115" i="4"/>
  <c r="K115" i="4"/>
  <c r="O114" i="4"/>
  <c r="N114" i="4"/>
  <c r="M114" i="4"/>
  <c r="L114" i="4"/>
  <c r="K114" i="4"/>
  <c r="O113" i="4"/>
  <c r="N113" i="4"/>
  <c r="M113" i="4"/>
  <c r="L113" i="4"/>
  <c r="K113" i="4"/>
  <c r="O112" i="4"/>
  <c r="N112" i="4"/>
  <c r="M112" i="4"/>
  <c r="L112" i="4"/>
  <c r="K112" i="4"/>
  <c r="O111" i="4"/>
  <c r="N111" i="4"/>
  <c r="M111" i="4"/>
  <c r="L111" i="4"/>
  <c r="K111" i="4"/>
  <c r="O110" i="4"/>
  <c r="N110" i="4"/>
  <c r="M110" i="4"/>
  <c r="L110" i="4"/>
  <c r="K110" i="4"/>
  <c r="O109" i="4"/>
  <c r="N109" i="4"/>
  <c r="M109" i="4"/>
  <c r="L109" i="4"/>
  <c r="K109" i="4"/>
  <c r="O108" i="4"/>
  <c r="N108" i="4"/>
  <c r="M108" i="4"/>
  <c r="L108" i="4"/>
  <c r="K108" i="4"/>
  <c r="O107" i="4"/>
  <c r="N107" i="4"/>
  <c r="M107" i="4"/>
  <c r="L107" i="4"/>
  <c r="K107" i="4"/>
  <c r="W105" i="4"/>
  <c r="V105" i="4"/>
  <c r="U105" i="4"/>
  <c r="T105" i="4"/>
  <c r="S105" i="4"/>
  <c r="G105" i="4"/>
  <c r="O105" i="4" s="1"/>
  <c r="F105" i="4"/>
  <c r="N105" i="4" s="1"/>
  <c r="E105" i="4"/>
  <c r="D105" i="4"/>
  <c r="L105" i="4" s="1"/>
  <c r="C105" i="4"/>
  <c r="K105" i="4" s="1"/>
  <c r="O104" i="4"/>
  <c r="N104" i="4"/>
  <c r="M104" i="4"/>
  <c r="L104" i="4"/>
  <c r="K104" i="4"/>
  <c r="O103" i="4"/>
  <c r="N103" i="4"/>
  <c r="M103" i="4"/>
  <c r="L103" i="4"/>
  <c r="K103" i="4"/>
  <c r="O102" i="4"/>
  <c r="N102" i="4"/>
  <c r="M102" i="4"/>
  <c r="L102" i="4"/>
  <c r="K102" i="4"/>
  <c r="O101" i="4"/>
  <c r="N101" i="4"/>
  <c r="M101" i="4"/>
  <c r="L101" i="4"/>
  <c r="K101" i="4"/>
  <c r="O100" i="4"/>
  <c r="N100" i="4"/>
  <c r="M100" i="4"/>
  <c r="L100" i="4"/>
  <c r="K100" i="4"/>
  <c r="O99" i="4"/>
  <c r="N99" i="4"/>
  <c r="M99" i="4"/>
  <c r="L99" i="4"/>
  <c r="K99" i="4"/>
  <c r="O98" i="4"/>
  <c r="N98" i="4"/>
  <c r="M98" i="4"/>
  <c r="L98" i="4"/>
  <c r="K98" i="4"/>
  <c r="O97" i="4"/>
  <c r="N97" i="4"/>
  <c r="M97" i="4"/>
  <c r="L97" i="4"/>
  <c r="K97" i="4"/>
  <c r="O96" i="4"/>
  <c r="N96" i="4"/>
  <c r="M96" i="4"/>
  <c r="L96" i="4"/>
  <c r="K96" i="4"/>
  <c r="O95" i="4"/>
  <c r="N95" i="4"/>
  <c r="M95" i="4"/>
  <c r="L95" i="4"/>
  <c r="K95" i="4"/>
  <c r="O94" i="4"/>
  <c r="N94" i="4"/>
  <c r="M94" i="4"/>
  <c r="L94" i="4"/>
  <c r="K94" i="4"/>
  <c r="O93" i="4"/>
  <c r="N93" i="4"/>
  <c r="M93" i="4"/>
  <c r="L93" i="4"/>
  <c r="K93" i="4"/>
  <c r="O92" i="4"/>
  <c r="N92" i="4"/>
  <c r="M92" i="4"/>
  <c r="L92" i="4"/>
  <c r="K92" i="4"/>
  <c r="O91" i="4"/>
  <c r="N91" i="4"/>
  <c r="M91" i="4"/>
  <c r="L91" i="4"/>
  <c r="K91" i="4"/>
  <c r="W89" i="4"/>
  <c r="V89" i="4"/>
  <c r="U89" i="4"/>
  <c r="T89" i="4"/>
  <c r="S89" i="4"/>
  <c r="G89" i="4"/>
  <c r="F89" i="4"/>
  <c r="N89" i="4" s="1"/>
  <c r="E89" i="4"/>
  <c r="M89" i="4" s="1"/>
  <c r="D89" i="4"/>
  <c r="C89" i="4"/>
  <c r="O88" i="4"/>
  <c r="N88" i="4"/>
  <c r="M88" i="4"/>
  <c r="L88" i="4"/>
  <c r="K88" i="4"/>
  <c r="O87" i="4"/>
  <c r="N87" i="4"/>
  <c r="M87" i="4"/>
  <c r="L87" i="4"/>
  <c r="K87" i="4"/>
  <c r="O86" i="4"/>
  <c r="N86" i="4"/>
  <c r="M86" i="4"/>
  <c r="L86" i="4"/>
  <c r="K86" i="4"/>
  <c r="O85" i="4"/>
  <c r="N85" i="4"/>
  <c r="M85" i="4"/>
  <c r="L85" i="4"/>
  <c r="K85" i="4"/>
  <c r="O84" i="4"/>
  <c r="N84" i="4"/>
  <c r="M84" i="4"/>
  <c r="L84" i="4"/>
  <c r="K84" i="4"/>
  <c r="O83" i="4"/>
  <c r="N83" i="4"/>
  <c r="M83" i="4"/>
  <c r="L83" i="4"/>
  <c r="K83" i="4"/>
  <c r="O82" i="4"/>
  <c r="N82" i="4"/>
  <c r="M82" i="4"/>
  <c r="L82" i="4"/>
  <c r="K82" i="4"/>
  <c r="O81" i="4"/>
  <c r="N81" i="4"/>
  <c r="M81" i="4"/>
  <c r="L81" i="4"/>
  <c r="K81" i="4"/>
  <c r="O80" i="4"/>
  <c r="N80" i="4"/>
  <c r="M80" i="4"/>
  <c r="L80" i="4"/>
  <c r="K80" i="4"/>
  <c r="O79" i="4"/>
  <c r="N79" i="4"/>
  <c r="M79" i="4"/>
  <c r="L79" i="4"/>
  <c r="K79" i="4"/>
  <c r="O78" i="4"/>
  <c r="N78" i="4"/>
  <c r="M78" i="4"/>
  <c r="L78" i="4"/>
  <c r="K78" i="4"/>
  <c r="O77" i="4"/>
  <c r="N77" i="4"/>
  <c r="M77" i="4"/>
  <c r="L77" i="4"/>
  <c r="K77" i="4"/>
  <c r="O76" i="4"/>
  <c r="N76" i="4"/>
  <c r="M76" i="4"/>
  <c r="L76" i="4"/>
  <c r="K76" i="4"/>
  <c r="O75" i="4"/>
  <c r="N75" i="4"/>
  <c r="M75" i="4"/>
  <c r="L75" i="4"/>
  <c r="K75" i="4"/>
  <c r="O74" i="4"/>
  <c r="N74" i="4"/>
  <c r="M74" i="4"/>
  <c r="L74" i="4"/>
  <c r="K74" i="4"/>
  <c r="O73" i="4"/>
  <c r="N73" i="4"/>
  <c r="M73" i="4"/>
  <c r="L73" i="4"/>
  <c r="K73" i="4"/>
  <c r="W71" i="4"/>
  <c r="V71" i="4"/>
  <c r="U71" i="4"/>
  <c r="T71" i="4"/>
  <c r="S71" i="4"/>
  <c r="G71" i="4"/>
  <c r="F71" i="4"/>
  <c r="E71" i="4"/>
  <c r="M71" i="4" s="1"/>
  <c r="D71" i="4"/>
  <c r="L71" i="4" s="1"/>
  <c r="C71" i="4"/>
  <c r="O70" i="4"/>
  <c r="N70" i="4"/>
  <c r="M70" i="4"/>
  <c r="L70" i="4"/>
  <c r="K70" i="4"/>
  <c r="O69" i="4"/>
  <c r="N69" i="4"/>
  <c r="M69" i="4"/>
  <c r="L69" i="4"/>
  <c r="K69" i="4"/>
  <c r="O68" i="4"/>
  <c r="N68" i="4"/>
  <c r="M68" i="4"/>
  <c r="L68" i="4"/>
  <c r="K68" i="4"/>
  <c r="O67" i="4"/>
  <c r="N67" i="4"/>
  <c r="M67" i="4"/>
  <c r="L67" i="4"/>
  <c r="K67" i="4"/>
  <c r="O66" i="4"/>
  <c r="N66" i="4"/>
  <c r="M66" i="4"/>
  <c r="L66" i="4"/>
  <c r="K66" i="4"/>
  <c r="O65" i="4"/>
  <c r="N65" i="4"/>
  <c r="M65" i="4"/>
  <c r="L65" i="4"/>
  <c r="K65" i="4"/>
  <c r="O64" i="4"/>
  <c r="N64" i="4"/>
  <c r="M64" i="4"/>
  <c r="L64" i="4"/>
  <c r="K64" i="4"/>
  <c r="O63" i="4"/>
  <c r="N63" i="4"/>
  <c r="M63" i="4"/>
  <c r="L63" i="4"/>
  <c r="K63" i="4"/>
  <c r="O62" i="4"/>
  <c r="N62" i="4"/>
  <c r="M62" i="4"/>
  <c r="L62" i="4"/>
  <c r="K62" i="4"/>
  <c r="O61" i="4"/>
  <c r="N61" i="4"/>
  <c r="M61" i="4"/>
  <c r="L61" i="4"/>
  <c r="K61" i="4"/>
  <c r="O60" i="4"/>
  <c r="N60" i="4"/>
  <c r="M60" i="4"/>
  <c r="L60" i="4"/>
  <c r="K60" i="4"/>
  <c r="O59" i="4"/>
  <c r="N59" i="4"/>
  <c r="M59" i="4"/>
  <c r="L59" i="4"/>
  <c r="K59" i="4"/>
  <c r="O58" i="4"/>
  <c r="N58" i="4"/>
  <c r="M58" i="4"/>
  <c r="L58" i="4"/>
  <c r="K58" i="4"/>
  <c r="O57" i="4"/>
  <c r="N57" i="4"/>
  <c r="M57" i="4"/>
  <c r="L57" i="4"/>
  <c r="K57" i="4"/>
  <c r="O56" i="4"/>
  <c r="N56" i="4"/>
  <c r="M56" i="4"/>
  <c r="L56" i="4"/>
  <c r="K56" i="4"/>
  <c r="O55" i="4"/>
  <c r="N55" i="4"/>
  <c r="M55" i="4"/>
  <c r="L55" i="4"/>
  <c r="K55" i="4"/>
  <c r="O54" i="4"/>
  <c r="N54" i="4"/>
  <c r="M54" i="4"/>
  <c r="L54" i="4"/>
  <c r="K54" i="4"/>
  <c r="W52" i="4"/>
  <c r="V52" i="4"/>
  <c r="U52" i="4"/>
  <c r="T52" i="4"/>
  <c r="S52" i="4"/>
  <c r="G52" i="4"/>
  <c r="F52" i="4"/>
  <c r="E52" i="4"/>
  <c r="M52" i="4" s="1"/>
  <c r="D52" i="4"/>
  <c r="L52" i="4" s="1"/>
  <c r="C52" i="4"/>
  <c r="O51" i="4"/>
  <c r="N51" i="4"/>
  <c r="M51" i="4"/>
  <c r="L51" i="4"/>
  <c r="K51" i="4"/>
  <c r="O50" i="4"/>
  <c r="N50" i="4"/>
  <c r="M50" i="4"/>
  <c r="L50" i="4"/>
  <c r="K50" i="4"/>
  <c r="W48" i="4"/>
  <c r="V48" i="4"/>
  <c r="U48" i="4"/>
  <c r="T48" i="4"/>
  <c r="S48" i="4"/>
  <c r="G48" i="4"/>
  <c r="F48" i="4"/>
  <c r="E48" i="4"/>
  <c r="M48" i="4" s="1"/>
  <c r="D48" i="4"/>
  <c r="C48" i="4"/>
  <c r="O47" i="4"/>
  <c r="N47" i="4"/>
  <c r="M47" i="4"/>
  <c r="L47" i="4"/>
  <c r="K47" i="4"/>
  <c r="O46" i="4"/>
  <c r="N46" i="4"/>
  <c r="M46" i="4"/>
  <c r="L46" i="4"/>
  <c r="K46" i="4"/>
  <c r="O45" i="4"/>
  <c r="N45" i="4"/>
  <c r="M45" i="4"/>
  <c r="L45" i="4"/>
  <c r="K45" i="4"/>
  <c r="O44" i="4"/>
  <c r="N44" i="4"/>
  <c r="M44" i="4"/>
  <c r="L44" i="4"/>
  <c r="K44" i="4"/>
  <c r="O43" i="4"/>
  <c r="N43" i="4"/>
  <c r="M43" i="4"/>
  <c r="L43" i="4"/>
  <c r="K43" i="4"/>
  <c r="O42" i="4"/>
  <c r="N42" i="4"/>
  <c r="M42" i="4"/>
  <c r="L42" i="4"/>
  <c r="K42" i="4"/>
  <c r="O41" i="4"/>
  <c r="N41" i="4"/>
  <c r="M41" i="4"/>
  <c r="L41" i="4"/>
  <c r="K41" i="4"/>
  <c r="O40" i="4"/>
  <c r="N40" i="4"/>
  <c r="M40" i="4"/>
  <c r="L40" i="4"/>
  <c r="K40" i="4"/>
  <c r="O39" i="4"/>
  <c r="N39" i="4"/>
  <c r="M39" i="4"/>
  <c r="L39" i="4"/>
  <c r="K39" i="4"/>
  <c r="O38" i="4"/>
  <c r="N38" i="4"/>
  <c r="M38" i="4"/>
  <c r="L38" i="4"/>
  <c r="K38" i="4"/>
  <c r="O37" i="4"/>
  <c r="N37" i="4"/>
  <c r="M37" i="4"/>
  <c r="L37" i="4"/>
  <c r="K37" i="4"/>
  <c r="W35" i="4"/>
  <c r="V35" i="4"/>
  <c r="U35" i="4"/>
  <c r="T35" i="4"/>
  <c r="S35" i="4"/>
  <c r="O35" i="4"/>
  <c r="K35" i="4"/>
  <c r="G35" i="4"/>
  <c r="F35" i="4"/>
  <c r="E35" i="4"/>
  <c r="D35" i="4"/>
  <c r="L35" i="4" s="1"/>
  <c r="C35" i="4"/>
  <c r="O34" i="4"/>
  <c r="N34" i="4"/>
  <c r="M34" i="4"/>
  <c r="L34" i="4"/>
  <c r="K34" i="4"/>
  <c r="O33" i="4"/>
  <c r="N33" i="4"/>
  <c r="M33" i="4"/>
  <c r="L33" i="4"/>
  <c r="K33" i="4"/>
  <c r="O32" i="4"/>
  <c r="N32" i="4"/>
  <c r="M32" i="4"/>
  <c r="L32" i="4"/>
  <c r="K32" i="4"/>
  <c r="O31" i="4"/>
  <c r="N31" i="4"/>
  <c r="M31" i="4"/>
  <c r="L31" i="4"/>
  <c r="K31" i="4"/>
  <c r="O30" i="4"/>
  <c r="N30" i="4"/>
  <c r="M30" i="4"/>
  <c r="L30" i="4"/>
  <c r="K30" i="4"/>
  <c r="O29" i="4"/>
  <c r="N29" i="4"/>
  <c r="M29" i="4"/>
  <c r="L29" i="4"/>
  <c r="K29" i="4"/>
  <c r="O28" i="4"/>
  <c r="N28" i="4"/>
  <c r="M28" i="4"/>
  <c r="L28" i="4"/>
  <c r="K28" i="4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6" i="4"/>
  <c r="N16" i="4"/>
  <c r="M16" i="4"/>
  <c r="L16" i="4"/>
  <c r="K16" i="4"/>
  <c r="O15" i="4"/>
  <c r="N15" i="4"/>
  <c r="M15" i="4"/>
  <c r="L15" i="4"/>
  <c r="K15" i="4"/>
  <c r="O14" i="4"/>
  <c r="N14" i="4"/>
  <c r="M14" i="4"/>
  <c r="L14" i="4"/>
  <c r="K14" i="4"/>
  <c r="O13" i="4"/>
  <c r="N13" i="4"/>
  <c r="M13" i="4"/>
  <c r="L13" i="4"/>
  <c r="K13" i="4"/>
  <c r="O12" i="4"/>
  <c r="N12" i="4"/>
  <c r="M12" i="4"/>
  <c r="L12" i="4"/>
  <c r="K12" i="4"/>
  <c r="O11" i="4"/>
  <c r="N11" i="4"/>
  <c r="M11" i="4"/>
  <c r="L11" i="4"/>
  <c r="K11" i="4"/>
  <c r="O10" i="4"/>
  <c r="N10" i="4"/>
  <c r="M10" i="4"/>
  <c r="L10" i="4"/>
  <c r="K10" i="4"/>
  <c r="O9" i="4"/>
  <c r="N9" i="4"/>
  <c r="M9" i="4"/>
  <c r="L9" i="4"/>
  <c r="K9" i="4"/>
  <c r="O8" i="4"/>
  <c r="N8" i="4"/>
  <c r="M8" i="4"/>
  <c r="L8" i="4"/>
  <c r="K8" i="4"/>
  <c r="O7" i="4"/>
  <c r="N7" i="4"/>
  <c r="M7" i="4"/>
  <c r="L7" i="4"/>
  <c r="K7" i="4"/>
  <c r="O6" i="4"/>
  <c r="N6" i="4"/>
  <c r="M6" i="4"/>
  <c r="L6" i="4"/>
  <c r="K6" i="4"/>
  <c r="S159" i="4" l="1"/>
  <c r="M35" i="4"/>
  <c r="F159" i="4"/>
  <c r="T159" i="4"/>
  <c r="M105" i="4"/>
  <c r="C159" i="4"/>
  <c r="G159" i="4"/>
  <c r="N35" i="4"/>
  <c r="K48" i="4"/>
  <c r="O48" i="4"/>
  <c r="N52" i="4"/>
  <c r="N71" i="4"/>
  <c r="K89" i="4"/>
  <c r="O89" i="4"/>
  <c r="D159" i="4"/>
  <c r="L159" i="4" s="1"/>
  <c r="K121" i="4"/>
  <c r="U159" i="4"/>
  <c r="W159" i="4"/>
  <c r="L48" i="4"/>
  <c r="K52" i="4"/>
  <c r="O52" i="4"/>
  <c r="K71" i="4"/>
  <c r="O71" i="4"/>
  <c r="L89" i="4"/>
  <c r="E159" i="4"/>
  <c r="M159" i="4" s="1"/>
  <c r="O121" i="4"/>
  <c r="V159" i="4"/>
  <c r="M131" i="4"/>
  <c r="K144" i="4"/>
  <c r="O144" i="4"/>
  <c r="K159" i="4"/>
  <c r="O159" i="4"/>
  <c r="N48" i="4"/>
  <c r="L121" i="4"/>
  <c r="M121" i="4"/>
  <c r="N159" i="4" l="1"/>
  <c r="I6" i="7"/>
  <c r="D44" i="9"/>
  <c r="C45" i="9" l="1"/>
  <c r="B45" i="9"/>
  <c r="D22" i="9"/>
  <c r="D7" i="9"/>
  <c r="D8" i="9"/>
  <c r="D9" i="9"/>
  <c r="D10" i="9"/>
  <c r="D11" i="9"/>
  <c r="D6" i="9"/>
  <c r="D43" i="9"/>
  <c r="D42" i="9"/>
  <c r="D41" i="9"/>
  <c r="D39" i="9"/>
  <c r="C39" i="9"/>
  <c r="B39" i="9"/>
  <c r="C37" i="9"/>
  <c r="B37" i="9"/>
  <c r="D35" i="9"/>
  <c r="D34" i="9"/>
  <c r="D33" i="9"/>
  <c r="D32" i="9"/>
  <c r="D31" i="9"/>
  <c r="D30" i="9"/>
  <c r="D29" i="9"/>
  <c r="D27" i="9"/>
  <c r="C27" i="9"/>
  <c r="B27" i="9"/>
  <c r="C25" i="9"/>
  <c r="B25" i="9"/>
  <c r="D23" i="9"/>
  <c r="D21" i="9"/>
  <c r="D19" i="9"/>
  <c r="D17" i="9"/>
  <c r="D15" i="9"/>
  <c r="C15" i="9"/>
  <c r="B15" i="9"/>
  <c r="C13" i="9"/>
  <c r="B13" i="9"/>
  <c r="D45" i="9" l="1"/>
  <c r="D20" i="9"/>
  <c r="D18" i="9"/>
  <c r="D25" i="9"/>
  <c r="D37" i="9"/>
  <c r="D13" i="9"/>
  <c r="I140" i="7"/>
  <c r="J140" i="7"/>
  <c r="K140" i="7"/>
  <c r="L140" i="7"/>
  <c r="M140" i="7"/>
  <c r="I7" i="7"/>
  <c r="J7" i="7"/>
  <c r="K7" i="7"/>
  <c r="L7" i="7"/>
  <c r="M7" i="7"/>
  <c r="I8" i="7"/>
  <c r="J8" i="7"/>
  <c r="K8" i="7"/>
  <c r="L8" i="7"/>
  <c r="M8" i="7"/>
  <c r="I9" i="7"/>
  <c r="J9" i="7"/>
  <c r="K9" i="7"/>
  <c r="L9" i="7"/>
  <c r="M9" i="7"/>
  <c r="I10" i="7"/>
  <c r="J10" i="7"/>
  <c r="K10" i="7"/>
  <c r="L10" i="7"/>
  <c r="M10" i="7"/>
  <c r="I11" i="7"/>
  <c r="J11" i="7"/>
  <c r="K11" i="7"/>
  <c r="L11" i="7"/>
  <c r="M11" i="7"/>
  <c r="I12" i="7"/>
  <c r="J12" i="7"/>
  <c r="K12" i="7"/>
  <c r="L12" i="7"/>
  <c r="M12" i="7"/>
  <c r="I13" i="7"/>
  <c r="J13" i="7"/>
  <c r="K13" i="7"/>
  <c r="L13" i="7"/>
  <c r="M13" i="7"/>
  <c r="I14" i="7"/>
  <c r="J14" i="7"/>
  <c r="K14" i="7"/>
  <c r="L14" i="7"/>
  <c r="M14" i="7"/>
  <c r="I15" i="7"/>
  <c r="J15" i="7"/>
  <c r="K15" i="7"/>
  <c r="L15" i="7"/>
  <c r="M15" i="7"/>
  <c r="I16" i="7"/>
  <c r="J16" i="7"/>
  <c r="K16" i="7"/>
  <c r="L16" i="7"/>
  <c r="M16" i="7"/>
  <c r="I17" i="7"/>
  <c r="J17" i="7"/>
  <c r="K17" i="7"/>
  <c r="L17" i="7"/>
  <c r="M17" i="7"/>
  <c r="I18" i="7"/>
  <c r="J18" i="7"/>
  <c r="K18" i="7"/>
  <c r="L18" i="7"/>
  <c r="M18" i="7"/>
  <c r="I19" i="7"/>
  <c r="J19" i="7"/>
  <c r="K19" i="7"/>
  <c r="L19" i="7"/>
  <c r="M19" i="7"/>
  <c r="I20" i="7"/>
  <c r="J20" i="7"/>
  <c r="K20" i="7"/>
  <c r="L20" i="7"/>
  <c r="M20" i="7"/>
  <c r="I21" i="7"/>
  <c r="J21" i="7"/>
  <c r="K21" i="7"/>
  <c r="L21" i="7"/>
  <c r="M21" i="7"/>
  <c r="I22" i="7"/>
  <c r="J22" i="7"/>
  <c r="K22" i="7"/>
  <c r="L22" i="7"/>
  <c r="M22" i="7"/>
  <c r="I23" i="7"/>
  <c r="J23" i="7"/>
  <c r="K23" i="7"/>
  <c r="L23" i="7"/>
  <c r="M23" i="7"/>
  <c r="I24" i="7"/>
  <c r="J24" i="7"/>
  <c r="K24" i="7"/>
  <c r="L24" i="7"/>
  <c r="M24" i="7"/>
  <c r="I25" i="7"/>
  <c r="J25" i="7"/>
  <c r="K25" i="7"/>
  <c r="L25" i="7"/>
  <c r="M25" i="7"/>
  <c r="I26" i="7"/>
  <c r="J26" i="7"/>
  <c r="K26" i="7"/>
  <c r="L26" i="7"/>
  <c r="M26" i="7"/>
  <c r="I27" i="7"/>
  <c r="J27" i="7"/>
  <c r="K27" i="7"/>
  <c r="L27" i="7"/>
  <c r="M27" i="7"/>
  <c r="I28" i="7"/>
  <c r="J28" i="7"/>
  <c r="K28" i="7"/>
  <c r="L28" i="7"/>
  <c r="M28" i="7"/>
  <c r="I29" i="7"/>
  <c r="J29" i="7"/>
  <c r="K29" i="7"/>
  <c r="L29" i="7"/>
  <c r="M29" i="7"/>
  <c r="I30" i="7"/>
  <c r="J30" i="7"/>
  <c r="K30" i="7"/>
  <c r="L30" i="7"/>
  <c r="M30" i="7"/>
  <c r="I31" i="7"/>
  <c r="J31" i="7"/>
  <c r="K31" i="7"/>
  <c r="L31" i="7"/>
  <c r="M31" i="7"/>
  <c r="I32" i="7"/>
  <c r="J32" i="7"/>
  <c r="K32" i="7"/>
  <c r="L32" i="7"/>
  <c r="M32" i="7"/>
  <c r="I33" i="7"/>
  <c r="J33" i="7"/>
  <c r="K33" i="7"/>
  <c r="L33" i="7"/>
  <c r="M33" i="7"/>
  <c r="I34" i="7"/>
  <c r="J34" i="7"/>
  <c r="K34" i="7"/>
  <c r="L34" i="7"/>
  <c r="M34" i="7"/>
  <c r="I35" i="7"/>
  <c r="J35" i="7"/>
  <c r="K35" i="7"/>
  <c r="L35" i="7"/>
  <c r="M35" i="7"/>
  <c r="I36" i="7"/>
  <c r="J36" i="7"/>
  <c r="K36" i="7"/>
  <c r="L36" i="7"/>
  <c r="M36" i="7"/>
  <c r="I37" i="7"/>
  <c r="J37" i="7"/>
  <c r="K37" i="7"/>
  <c r="L37" i="7"/>
  <c r="M37" i="7"/>
  <c r="I38" i="7"/>
  <c r="J38" i="7"/>
  <c r="K38" i="7"/>
  <c r="L38" i="7"/>
  <c r="M38" i="7"/>
  <c r="I39" i="7"/>
  <c r="J39" i="7"/>
  <c r="K39" i="7"/>
  <c r="L39" i="7"/>
  <c r="M39" i="7"/>
  <c r="I40" i="7"/>
  <c r="J40" i="7"/>
  <c r="K40" i="7"/>
  <c r="L40" i="7"/>
  <c r="M40" i="7"/>
  <c r="I41" i="7"/>
  <c r="J41" i="7"/>
  <c r="K41" i="7"/>
  <c r="L41" i="7"/>
  <c r="M41" i="7"/>
  <c r="I42" i="7"/>
  <c r="J42" i="7"/>
  <c r="K42" i="7"/>
  <c r="L42" i="7"/>
  <c r="M42" i="7"/>
  <c r="I43" i="7"/>
  <c r="J43" i="7"/>
  <c r="K43" i="7"/>
  <c r="L43" i="7"/>
  <c r="M43" i="7"/>
  <c r="I44" i="7"/>
  <c r="J44" i="7"/>
  <c r="K44" i="7"/>
  <c r="L44" i="7"/>
  <c r="M44" i="7"/>
  <c r="I45" i="7"/>
  <c r="J45" i="7"/>
  <c r="K45" i="7"/>
  <c r="L45" i="7"/>
  <c r="M45" i="7"/>
  <c r="I46" i="7"/>
  <c r="J46" i="7"/>
  <c r="K46" i="7"/>
  <c r="L46" i="7"/>
  <c r="M46" i="7"/>
  <c r="I47" i="7"/>
  <c r="J47" i="7"/>
  <c r="K47" i="7"/>
  <c r="L47" i="7"/>
  <c r="M47" i="7"/>
  <c r="I48" i="7"/>
  <c r="J48" i="7"/>
  <c r="K48" i="7"/>
  <c r="L48" i="7"/>
  <c r="M48" i="7"/>
  <c r="I49" i="7"/>
  <c r="J49" i="7"/>
  <c r="K49" i="7"/>
  <c r="L49" i="7"/>
  <c r="M49" i="7"/>
  <c r="I50" i="7"/>
  <c r="J50" i="7"/>
  <c r="K50" i="7"/>
  <c r="L50" i="7"/>
  <c r="M50" i="7"/>
  <c r="I51" i="7"/>
  <c r="J51" i="7"/>
  <c r="K51" i="7"/>
  <c r="L51" i="7"/>
  <c r="M51" i="7"/>
  <c r="I52" i="7"/>
  <c r="J52" i="7"/>
  <c r="K52" i="7"/>
  <c r="L52" i="7"/>
  <c r="M52" i="7"/>
  <c r="I53" i="7"/>
  <c r="J53" i="7"/>
  <c r="K53" i="7"/>
  <c r="L53" i="7"/>
  <c r="M53" i="7"/>
  <c r="I54" i="7"/>
  <c r="J54" i="7"/>
  <c r="K54" i="7"/>
  <c r="L54" i="7"/>
  <c r="M54" i="7"/>
  <c r="I55" i="7"/>
  <c r="J55" i="7"/>
  <c r="K55" i="7"/>
  <c r="L55" i="7"/>
  <c r="M55" i="7"/>
  <c r="I56" i="7"/>
  <c r="J56" i="7"/>
  <c r="K56" i="7"/>
  <c r="L56" i="7"/>
  <c r="M56" i="7"/>
  <c r="I57" i="7"/>
  <c r="J57" i="7"/>
  <c r="K57" i="7"/>
  <c r="L57" i="7"/>
  <c r="M57" i="7"/>
  <c r="I58" i="7"/>
  <c r="J58" i="7"/>
  <c r="K58" i="7"/>
  <c r="L58" i="7"/>
  <c r="M58" i="7"/>
  <c r="I59" i="7"/>
  <c r="J59" i="7"/>
  <c r="K59" i="7"/>
  <c r="L59" i="7"/>
  <c r="M59" i="7"/>
  <c r="I60" i="7"/>
  <c r="J60" i="7"/>
  <c r="K60" i="7"/>
  <c r="L60" i="7"/>
  <c r="M60" i="7"/>
  <c r="I61" i="7"/>
  <c r="J61" i="7"/>
  <c r="K61" i="7"/>
  <c r="L61" i="7"/>
  <c r="M61" i="7"/>
  <c r="I62" i="7"/>
  <c r="J62" i="7"/>
  <c r="K62" i="7"/>
  <c r="L62" i="7"/>
  <c r="M62" i="7"/>
  <c r="I63" i="7"/>
  <c r="J63" i="7"/>
  <c r="K63" i="7"/>
  <c r="L63" i="7"/>
  <c r="M63" i="7"/>
  <c r="I64" i="7"/>
  <c r="J64" i="7"/>
  <c r="K64" i="7"/>
  <c r="L64" i="7"/>
  <c r="M64" i="7"/>
  <c r="I65" i="7"/>
  <c r="J65" i="7"/>
  <c r="K65" i="7"/>
  <c r="L65" i="7"/>
  <c r="M65" i="7"/>
  <c r="I66" i="7"/>
  <c r="J66" i="7"/>
  <c r="K66" i="7"/>
  <c r="L66" i="7"/>
  <c r="M66" i="7"/>
  <c r="I67" i="7"/>
  <c r="J67" i="7"/>
  <c r="K67" i="7"/>
  <c r="L67" i="7"/>
  <c r="M67" i="7"/>
  <c r="I68" i="7"/>
  <c r="J68" i="7"/>
  <c r="K68" i="7"/>
  <c r="L68" i="7"/>
  <c r="M68" i="7"/>
  <c r="I69" i="7"/>
  <c r="J69" i="7"/>
  <c r="K69" i="7"/>
  <c r="L69" i="7"/>
  <c r="M69" i="7"/>
  <c r="I70" i="7"/>
  <c r="J70" i="7"/>
  <c r="K70" i="7"/>
  <c r="L70" i="7"/>
  <c r="M70" i="7"/>
  <c r="I71" i="7"/>
  <c r="J71" i="7"/>
  <c r="K71" i="7"/>
  <c r="L71" i="7"/>
  <c r="M71" i="7"/>
  <c r="I72" i="7"/>
  <c r="J72" i="7"/>
  <c r="K72" i="7"/>
  <c r="L72" i="7"/>
  <c r="M72" i="7"/>
  <c r="I73" i="7"/>
  <c r="J73" i="7"/>
  <c r="K73" i="7"/>
  <c r="L73" i="7"/>
  <c r="M73" i="7"/>
  <c r="I74" i="7"/>
  <c r="J74" i="7"/>
  <c r="K74" i="7"/>
  <c r="L74" i="7"/>
  <c r="M74" i="7"/>
  <c r="I75" i="7"/>
  <c r="J75" i="7"/>
  <c r="K75" i="7"/>
  <c r="L75" i="7"/>
  <c r="M75" i="7"/>
  <c r="I76" i="7"/>
  <c r="J76" i="7"/>
  <c r="K76" i="7"/>
  <c r="L76" i="7"/>
  <c r="M76" i="7"/>
  <c r="I77" i="7"/>
  <c r="J77" i="7"/>
  <c r="K77" i="7"/>
  <c r="L77" i="7"/>
  <c r="M77" i="7"/>
  <c r="I78" i="7"/>
  <c r="J78" i="7"/>
  <c r="K78" i="7"/>
  <c r="L78" i="7"/>
  <c r="M78" i="7"/>
  <c r="I79" i="7"/>
  <c r="J79" i="7"/>
  <c r="K79" i="7"/>
  <c r="L79" i="7"/>
  <c r="M79" i="7"/>
  <c r="I80" i="7"/>
  <c r="J80" i="7"/>
  <c r="K80" i="7"/>
  <c r="L80" i="7"/>
  <c r="M80" i="7"/>
  <c r="I81" i="7"/>
  <c r="J81" i="7"/>
  <c r="K81" i="7"/>
  <c r="L81" i="7"/>
  <c r="M81" i="7"/>
  <c r="I82" i="7"/>
  <c r="J82" i="7"/>
  <c r="K82" i="7"/>
  <c r="L82" i="7"/>
  <c r="M82" i="7"/>
  <c r="I83" i="7"/>
  <c r="J83" i="7"/>
  <c r="K83" i="7"/>
  <c r="L83" i="7"/>
  <c r="M83" i="7"/>
  <c r="I84" i="7"/>
  <c r="J84" i="7"/>
  <c r="K84" i="7"/>
  <c r="L84" i="7"/>
  <c r="M84" i="7"/>
  <c r="I85" i="7"/>
  <c r="J85" i="7"/>
  <c r="K85" i="7"/>
  <c r="L85" i="7"/>
  <c r="M85" i="7"/>
  <c r="I86" i="7"/>
  <c r="J86" i="7"/>
  <c r="K86" i="7"/>
  <c r="L86" i="7"/>
  <c r="M86" i="7"/>
  <c r="I87" i="7"/>
  <c r="J87" i="7"/>
  <c r="K87" i="7"/>
  <c r="L87" i="7"/>
  <c r="M87" i="7"/>
  <c r="I88" i="7"/>
  <c r="J88" i="7"/>
  <c r="K88" i="7"/>
  <c r="L88" i="7"/>
  <c r="M88" i="7"/>
  <c r="I89" i="7"/>
  <c r="J89" i="7"/>
  <c r="K89" i="7"/>
  <c r="L89" i="7"/>
  <c r="M89" i="7"/>
  <c r="I90" i="7"/>
  <c r="J90" i="7"/>
  <c r="K90" i="7"/>
  <c r="L90" i="7"/>
  <c r="M90" i="7"/>
  <c r="I91" i="7"/>
  <c r="J91" i="7"/>
  <c r="K91" i="7"/>
  <c r="L91" i="7"/>
  <c r="M91" i="7"/>
  <c r="I92" i="7"/>
  <c r="J92" i="7"/>
  <c r="K92" i="7"/>
  <c r="L92" i="7"/>
  <c r="M92" i="7"/>
  <c r="I93" i="7"/>
  <c r="J93" i="7"/>
  <c r="K93" i="7"/>
  <c r="L93" i="7"/>
  <c r="M93" i="7"/>
  <c r="I94" i="7"/>
  <c r="J94" i="7"/>
  <c r="K94" i="7"/>
  <c r="L94" i="7"/>
  <c r="M94" i="7"/>
  <c r="I95" i="7"/>
  <c r="J95" i="7"/>
  <c r="K95" i="7"/>
  <c r="L95" i="7"/>
  <c r="M95" i="7"/>
  <c r="I96" i="7"/>
  <c r="J96" i="7"/>
  <c r="K96" i="7"/>
  <c r="L96" i="7"/>
  <c r="M96" i="7"/>
  <c r="I97" i="7"/>
  <c r="J97" i="7"/>
  <c r="K97" i="7"/>
  <c r="L97" i="7"/>
  <c r="M97" i="7"/>
  <c r="I98" i="7"/>
  <c r="J98" i="7"/>
  <c r="K98" i="7"/>
  <c r="L98" i="7"/>
  <c r="M98" i="7"/>
  <c r="I99" i="7"/>
  <c r="J99" i="7"/>
  <c r="K99" i="7"/>
  <c r="L99" i="7"/>
  <c r="M99" i="7"/>
  <c r="I100" i="7"/>
  <c r="J100" i="7"/>
  <c r="K100" i="7"/>
  <c r="L100" i="7"/>
  <c r="M100" i="7"/>
  <c r="I101" i="7"/>
  <c r="J101" i="7"/>
  <c r="K101" i="7"/>
  <c r="L101" i="7"/>
  <c r="M101" i="7"/>
  <c r="I102" i="7"/>
  <c r="J102" i="7"/>
  <c r="K102" i="7"/>
  <c r="L102" i="7"/>
  <c r="M102" i="7"/>
  <c r="I103" i="7"/>
  <c r="J103" i="7"/>
  <c r="K103" i="7"/>
  <c r="L103" i="7"/>
  <c r="M103" i="7"/>
  <c r="I104" i="7"/>
  <c r="J104" i="7"/>
  <c r="K104" i="7"/>
  <c r="L104" i="7"/>
  <c r="M104" i="7"/>
  <c r="I105" i="7"/>
  <c r="J105" i="7"/>
  <c r="K105" i="7"/>
  <c r="L105" i="7"/>
  <c r="M105" i="7"/>
  <c r="I106" i="7"/>
  <c r="J106" i="7"/>
  <c r="K106" i="7"/>
  <c r="L106" i="7"/>
  <c r="M106" i="7"/>
  <c r="I107" i="7"/>
  <c r="J107" i="7"/>
  <c r="K107" i="7"/>
  <c r="L107" i="7"/>
  <c r="M107" i="7"/>
  <c r="I108" i="7"/>
  <c r="J108" i="7"/>
  <c r="K108" i="7"/>
  <c r="L108" i="7"/>
  <c r="M108" i="7"/>
  <c r="I109" i="7"/>
  <c r="J109" i="7"/>
  <c r="K109" i="7"/>
  <c r="L109" i="7"/>
  <c r="M109" i="7"/>
  <c r="I110" i="7"/>
  <c r="J110" i="7"/>
  <c r="K110" i="7"/>
  <c r="L110" i="7"/>
  <c r="M110" i="7"/>
  <c r="I111" i="7"/>
  <c r="J111" i="7"/>
  <c r="K111" i="7"/>
  <c r="L111" i="7"/>
  <c r="M111" i="7"/>
  <c r="I112" i="7"/>
  <c r="J112" i="7"/>
  <c r="K112" i="7"/>
  <c r="L112" i="7"/>
  <c r="M112" i="7"/>
  <c r="I113" i="7"/>
  <c r="J113" i="7"/>
  <c r="K113" i="7"/>
  <c r="L113" i="7"/>
  <c r="M113" i="7"/>
  <c r="I114" i="7"/>
  <c r="J114" i="7"/>
  <c r="K114" i="7"/>
  <c r="L114" i="7"/>
  <c r="M114" i="7"/>
  <c r="I115" i="7"/>
  <c r="J115" i="7"/>
  <c r="K115" i="7"/>
  <c r="L115" i="7"/>
  <c r="M115" i="7"/>
  <c r="I116" i="7"/>
  <c r="J116" i="7"/>
  <c r="K116" i="7"/>
  <c r="L116" i="7"/>
  <c r="M116" i="7"/>
  <c r="I117" i="7"/>
  <c r="J117" i="7"/>
  <c r="K117" i="7"/>
  <c r="L117" i="7"/>
  <c r="M117" i="7"/>
  <c r="I118" i="7"/>
  <c r="J118" i="7"/>
  <c r="K118" i="7"/>
  <c r="L118" i="7"/>
  <c r="M118" i="7"/>
  <c r="I119" i="7"/>
  <c r="J119" i="7"/>
  <c r="K119" i="7"/>
  <c r="L119" i="7"/>
  <c r="M119" i="7"/>
  <c r="I120" i="7"/>
  <c r="J120" i="7"/>
  <c r="K120" i="7"/>
  <c r="L120" i="7"/>
  <c r="M120" i="7"/>
  <c r="I121" i="7"/>
  <c r="J121" i="7"/>
  <c r="K121" i="7"/>
  <c r="L121" i="7"/>
  <c r="M121" i="7"/>
  <c r="I122" i="7"/>
  <c r="J122" i="7"/>
  <c r="K122" i="7"/>
  <c r="L122" i="7"/>
  <c r="M122" i="7"/>
  <c r="I123" i="7"/>
  <c r="J123" i="7"/>
  <c r="K123" i="7"/>
  <c r="L123" i="7"/>
  <c r="M123" i="7"/>
  <c r="I124" i="7"/>
  <c r="J124" i="7"/>
  <c r="K124" i="7"/>
  <c r="L124" i="7"/>
  <c r="M124" i="7"/>
  <c r="I125" i="7"/>
  <c r="J125" i="7"/>
  <c r="K125" i="7"/>
  <c r="L125" i="7"/>
  <c r="M125" i="7"/>
  <c r="I126" i="7"/>
  <c r="J126" i="7"/>
  <c r="K126" i="7"/>
  <c r="L126" i="7"/>
  <c r="M126" i="7"/>
  <c r="I127" i="7"/>
  <c r="J127" i="7"/>
  <c r="K127" i="7"/>
  <c r="L127" i="7"/>
  <c r="M127" i="7"/>
  <c r="I128" i="7"/>
  <c r="J128" i="7"/>
  <c r="K128" i="7"/>
  <c r="L128" i="7"/>
  <c r="M128" i="7"/>
  <c r="I129" i="7"/>
  <c r="J129" i="7"/>
  <c r="K129" i="7"/>
  <c r="L129" i="7"/>
  <c r="M129" i="7"/>
  <c r="I130" i="7"/>
  <c r="J130" i="7"/>
  <c r="K130" i="7"/>
  <c r="L130" i="7"/>
  <c r="M130" i="7"/>
  <c r="I131" i="7"/>
  <c r="J131" i="7"/>
  <c r="K131" i="7"/>
  <c r="L131" i="7"/>
  <c r="M131" i="7"/>
  <c r="I132" i="7"/>
  <c r="J132" i="7"/>
  <c r="K132" i="7"/>
  <c r="L132" i="7"/>
  <c r="M132" i="7"/>
  <c r="I133" i="7"/>
  <c r="J133" i="7"/>
  <c r="K133" i="7"/>
  <c r="L133" i="7"/>
  <c r="M133" i="7"/>
  <c r="I134" i="7"/>
  <c r="J134" i="7"/>
  <c r="K134" i="7"/>
  <c r="L134" i="7"/>
  <c r="M134" i="7"/>
  <c r="I135" i="7"/>
  <c r="J135" i="7"/>
  <c r="K135" i="7"/>
  <c r="L135" i="7"/>
  <c r="M135" i="7"/>
  <c r="I136" i="7"/>
  <c r="J136" i="7"/>
  <c r="K136" i="7"/>
  <c r="L136" i="7"/>
  <c r="M136" i="7"/>
  <c r="I137" i="7"/>
  <c r="J137" i="7"/>
  <c r="K137" i="7"/>
  <c r="L137" i="7"/>
  <c r="M137" i="7"/>
  <c r="I138" i="7"/>
  <c r="J138" i="7"/>
  <c r="K138" i="7"/>
  <c r="L138" i="7"/>
  <c r="M138" i="7"/>
  <c r="J6" i="7"/>
  <c r="K6" i="7"/>
  <c r="L6" i="7"/>
  <c r="M6" i="7"/>
</calcChain>
</file>

<file path=xl/sharedStrings.xml><?xml version="1.0" encoding="utf-8"?>
<sst xmlns="http://schemas.openxmlformats.org/spreadsheetml/2006/main" count="1343" uniqueCount="171">
  <si>
    <t>Expenditures</t>
  </si>
  <si>
    <t>Payroll</t>
  </si>
  <si>
    <t>Employment</t>
  </si>
  <si>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</si>
  <si>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</si>
  <si>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</si>
  <si>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</si>
  <si>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</si>
  <si>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</si>
  <si>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</si>
  <si>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</si>
  <si>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</si>
  <si>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</si>
  <si>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</si>
  <si>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</si>
  <si>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</si>
  <si>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</si>
  <si>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</si>
  <si>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</si>
  <si>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</si>
  <si>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</si>
  <si>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</si>
  <si>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</si>
  <si>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</si>
  <si>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</si>
  <si>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</si>
  <si>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</si>
  <si>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</si>
  <si>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</si>
  <si>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</si>
  <si>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</si>
  <si>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</si>
  <si>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</si>
  <si>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</si>
  <si>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</si>
  <si>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</si>
  <si>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</si>
  <si>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</si>
  <si>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</si>
  <si>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</si>
  <si>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</t>
  </si>
  <si>
    <t>FAIRFAX CITY</t>
  </si>
  <si>
    <t>FALLS CHURCH CITY</t>
  </si>
  <si>
    <t>FAUQUIER</t>
  </si>
  <si>
    <t>FLOYD</t>
  </si>
  <si>
    <t>FLUVANNA</t>
  </si>
  <si>
    <t>FRANKLIN</t>
  </si>
  <si>
    <t>FRANKLIN CITY</t>
  </si>
  <si>
    <t>FREDERICK</t>
  </si>
  <si>
    <t>FREDERICKSBURG CITY</t>
  </si>
  <si>
    <t>GALAX CITY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</si>
  <si>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</si>
  <si>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</si>
  <si>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</si>
  <si>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</si>
  <si>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</si>
  <si>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</si>
  <si>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</si>
  <si>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</si>
  <si>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</si>
  <si>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</si>
  <si>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</si>
  <si>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</si>
  <si>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</si>
  <si>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</si>
  <si>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</si>
  <si>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</si>
  <si>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</si>
  <si>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</si>
  <si>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</si>
  <si>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</si>
  <si>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</si>
  <si>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</si>
  <si>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</si>
  <si>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</si>
  <si>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</si>
  <si>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</si>
  <si>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</si>
  <si>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</si>
  <si>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</si>
  <si>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</si>
  <si>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</si>
  <si>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</si>
  <si>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</si>
  <si>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</si>
  <si>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</si>
  <si>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</si>
  <si>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</si>
  <si>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</si>
  <si>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</si>
  <si>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</si>
  <si>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</si>
  <si>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</si>
  <si>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</si>
  <si>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</si>
  <si>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</si>
  <si>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</si>
  <si>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</si>
  <si>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</si>
  <si>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</si>
  <si>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</si>
  <si>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</si>
  <si>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</si>
  <si>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</si>
  <si>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</si>
  <si>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</si>
  <si>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</si>
  <si>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</t>
  </si>
  <si>
    <t>RICHMOND CITY</t>
  </si>
  <si>
    <t>ROANOKE</t>
  </si>
  <si>
    <t>ROANOKE CITY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</si>
  <si>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</si>
  <si>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</si>
  <si>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</si>
  <si>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</si>
  <si>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</si>
  <si>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</si>
  <si>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</si>
  <si>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</si>
  <si>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</si>
  <si>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</si>
  <si>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</si>
  <si>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</si>
  <si>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</si>
  <si>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</si>
  <si>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</si>
  <si>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VIRGINIA BEACH CITY</t>
  </si>
  <si>
    <t>WARREN</t>
  </si>
  <si>
    <t>WASHINGTON</t>
  </si>
  <si>
    <t>WAYNESBORO CITY</t>
  </si>
  <si>
    <t>WESTMORELAND</t>
  </si>
  <si>
    <t>WILLIAMSBURG CITY</t>
  </si>
  <si>
    <t>WINCHESTER CITY</t>
  </si>
  <si>
    <t>WISE</t>
  </si>
  <si>
    <t>WYTHE</t>
  </si>
  <si>
    <t>YORK</t>
  </si>
  <si>
    <t>STATE TOTALS</t>
  </si>
  <si>
    <t>Public Transportation</t>
  </si>
  <si>
    <t>Auto Transportation</t>
  </si>
  <si>
    <t>Lodging</t>
  </si>
  <si>
    <t>Foodservice</t>
  </si>
  <si>
    <t>Recreation</t>
  </si>
  <si>
    <t>Retail</t>
  </si>
  <si>
    <t>Payroll Income</t>
  </si>
  <si>
    <t>Planning</t>
  </si>
  <si>
    <t>Tax Receipts</t>
  </si>
  <si>
    <t>Federal</t>
  </si>
  <si>
    <t>State</t>
  </si>
  <si>
    <t>Local</t>
  </si>
  <si>
    <t>2017/16</t>
  </si>
  <si>
    <t>Economic Impact of Domestic Travel on Virginia Counties, 2017 and 2016</t>
  </si>
  <si>
    <t>Source: U.S. Travel Association</t>
  </si>
  <si>
    <t>Locality</t>
  </si>
  <si>
    <t>Region</t>
  </si>
  <si>
    <t>Southwest Virginia - Blue Ridge Highlands</t>
  </si>
  <si>
    <t>Regional Total</t>
  </si>
  <si>
    <t>Central Virginia</t>
  </si>
  <si>
    <t>Chesapeake Bay</t>
  </si>
  <si>
    <t>Coastal Virginia - Eastern Shore</t>
  </si>
  <si>
    <t>Southwest Virginia - Heart of Appalachia</t>
  </si>
  <si>
    <t>Northern Virginia</t>
  </si>
  <si>
    <t>Shenandoah Valley</t>
  </si>
  <si>
    <t>Southern Virginia</t>
  </si>
  <si>
    <t>Virginia Mountains</t>
  </si>
  <si>
    <t>VIRGINIA</t>
  </si>
  <si>
    <t>State Tax Receipts</t>
  </si>
  <si>
    <t>Local Tax Receipts</t>
  </si>
  <si>
    <t>% Change, 2017/2016</t>
  </si>
  <si>
    <t>Economic Impact of Domestic Travel on Virginia, 2017 and 2016</t>
  </si>
  <si>
    <t>State + Local</t>
  </si>
  <si>
    <t>Coastal Virginia - Hampton Roads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</si>
</sst>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.0"/>
    <numFmt numFmtId="167" formatCode="#,##0.0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  <numFmt numFmtId="171" formatCode="&quot;$&quot;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4" fillId="2" borderId="0" xfId="0" applyFont="1" applyFill="1"/>
    <xf numFmtId="0" fontId="0" fillId="2" borderId="0" xfId="0" applyFill="1"/>
    <xf numFmtId="0" fontId="4" fillId="2" borderId="0" xfId="0" applyFont="1" applyFill="1" applyBorder="1"/>
    <xf numFmtId="0" fontId="8" fillId="0" borderId="1" xfId="0" applyFont="1" applyBorder="1"/>
    <xf numFmtId="168" fontId="6" fillId="0" borderId="2" xfId="3" applyNumberFormat="1" applyFont="1" applyBorder="1"/>
    <xf numFmtId="169" fontId="6" fillId="0" borderId="2" xfId="2" applyNumberFormat="1" applyFont="1" applyBorder="1"/>
    <xf numFmtId="0" fontId="6" fillId="0" borderId="2" xfId="0" applyFont="1" applyBorder="1"/>
    <xf numFmtId="0" fontId="4" fillId="0" borderId="2" xfId="0" applyFont="1" applyFill="1" applyBorder="1"/>
    <xf numFmtId="164" fontId="4" fillId="0" borderId="2" xfId="1" applyNumberFormat="1" applyFont="1" applyFill="1" applyBorder="1"/>
    <xf numFmtId="169" fontId="4" fillId="0" borderId="2" xfId="2" applyNumberFormat="1" applyFont="1" applyFill="1" applyBorder="1"/>
    <xf numFmtId="168" fontId="6" fillId="0" borderId="0" xfId="3" applyNumberFormat="1" applyFont="1" applyBorder="1"/>
    <xf numFmtId="169" fontId="6" fillId="0" borderId="0" xfId="2" applyNumberFormat="1" applyFont="1" applyBorder="1"/>
    <xf numFmtId="0" fontId="6" fillId="0" borderId="0" xfId="0" applyFont="1" applyBorder="1"/>
    <xf numFmtId="0" fontId="5" fillId="0" borderId="3" xfId="0" applyFont="1" applyBorder="1" applyAlignment="1">
      <alignment horizontal="left"/>
    </xf>
    <xf numFmtId="0" fontId="2" fillId="0" borderId="0" xfId="0" applyFont="1" applyFill="1" applyBorder="1"/>
    <xf numFmtId="169" fontId="2" fillId="0" borderId="0" xfId="2" applyNumberFormat="1" applyFont="1" applyFill="1" applyBorder="1"/>
    <xf numFmtId="164" fontId="5" fillId="0" borderId="0" xfId="1" applyNumberFormat="1" applyFont="1" applyBorder="1"/>
    <xf numFmtId="164" fontId="6" fillId="0" borderId="0" xfId="1" applyNumberFormat="1" applyFont="1" applyBorder="1"/>
    <xf numFmtId="0" fontId="6" fillId="0" borderId="0" xfId="0" applyFont="1" applyFill="1" applyBorder="1"/>
    <xf numFmtId="168" fontId="6" fillId="0" borderId="0" xfId="3" applyNumberFormat="1" applyFont="1" applyFill="1" applyBorder="1"/>
    <xf numFmtId="169" fontId="6" fillId="0" borderId="0" xfId="2" applyNumberFormat="1" applyFont="1" applyFill="1" applyBorder="1"/>
    <xf numFmtId="0" fontId="9" fillId="0" borderId="0" xfId="0" applyFont="1"/>
    <xf numFmtId="4" fontId="9" fillId="0" borderId="0" xfId="0" applyNumberFormat="1" applyFont="1"/>
    <xf numFmtId="0" fontId="6" fillId="0" borderId="0" xfId="0" applyFont="1"/>
    <xf numFmtId="170" fontId="6" fillId="0" borderId="0" xfId="0" applyNumberFormat="1" applyFont="1"/>
    <xf numFmtId="169" fontId="6" fillId="0" borderId="0" xfId="0" applyNumberFormat="1" applyFont="1"/>
    <xf numFmtId="0" fontId="6" fillId="0" borderId="4" xfId="0" applyFont="1" applyBorder="1"/>
    <xf numFmtId="170" fontId="6" fillId="0" borderId="4" xfId="0" applyNumberFormat="1" applyFont="1" applyBorder="1"/>
    <xf numFmtId="169" fontId="6" fillId="0" borderId="4" xfId="0" applyNumberFormat="1" applyFont="1" applyBorder="1"/>
    <xf numFmtId="0" fontId="5" fillId="0" borderId="4" xfId="0" applyFont="1" applyBorder="1"/>
    <xf numFmtId="170" fontId="5" fillId="0" borderId="4" xfId="0" applyNumberFormat="1" applyFont="1" applyBorder="1"/>
    <xf numFmtId="0" fontId="5" fillId="0" borderId="4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164" fontId="0" fillId="0" borderId="0" xfId="1" applyNumberFormat="1" applyFont="1"/>
    <xf numFmtId="164" fontId="6" fillId="0" borderId="4" xfId="1" applyNumberFormat="1" applyFont="1" applyBorder="1"/>
    <xf numFmtId="164" fontId="5" fillId="0" borderId="4" xfId="1" applyNumberFormat="1" applyFont="1" applyBorder="1"/>
    <xf numFmtId="0" fontId="5" fillId="0" borderId="4" xfId="0" applyFont="1" applyFill="1" applyBorder="1" applyAlignment="1">
      <alignment vertical="center" wrapText="1"/>
    </xf>
    <xf numFmtId="168" fontId="5" fillId="0" borderId="4" xfId="3" applyNumberFormat="1" applyFont="1" applyFill="1" applyBorder="1" applyAlignment="1">
      <alignment wrapText="1"/>
    </xf>
    <xf numFmtId="169" fontId="5" fillId="0" borderId="4" xfId="2" applyNumberFormat="1" applyFont="1" applyFill="1" applyBorder="1" applyAlignment="1">
      <alignment wrapText="1"/>
    </xf>
    <xf numFmtId="168" fontId="5" fillId="0" borderId="4" xfId="3" applyNumberFormat="1" applyFont="1" applyBorder="1" applyAlignment="1">
      <alignment vertical="center" wrapText="1"/>
    </xf>
    <xf numFmtId="168" fontId="5" fillId="0" borderId="4" xfId="2" applyNumberFormat="1" applyFont="1" applyBorder="1" applyAlignment="1">
      <alignment vertical="center" wrapText="1"/>
    </xf>
    <xf numFmtId="0" fontId="6" fillId="0" borderId="4" xfId="0" applyFont="1" applyFill="1" applyBorder="1"/>
    <xf numFmtId="168" fontId="6" fillId="0" borderId="4" xfId="3" applyNumberFormat="1" applyFont="1" applyFill="1" applyBorder="1"/>
    <xf numFmtId="169" fontId="6" fillId="0" borderId="4" xfId="2" applyNumberFormat="1" applyFont="1" applyFill="1" applyBorder="1"/>
    <xf numFmtId="0" fontId="5" fillId="0" borderId="8" xfId="0" applyFont="1" applyFill="1" applyBorder="1"/>
    <xf numFmtId="168" fontId="5" fillId="0" borderId="8" xfId="3" applyNumberFormat="1" applyFont="1" applyFill="1" applyBorder="1"/>
    <xf numFmtId="169" fontId="5" fillId="0" borderId="8" xfId="2" applyNumberFormat="1" applyFont="1" applyFill="1" applyBorder="1"/>
    <xf numFmtId="164" fontId="5" fillId="0" borderId="8" xfId="1" applyNumberFormat="1" applyFont="1" applyBorder="1"/>
    <xf numFmtId="170" fontId="5" fillId="0" borderId="8" xfId="3" applyNumberFormat="1" applyFont="1" applyFill="1" applyBorder="1"/>
    <xf numFmtId="0" fontId="6" fillId="0" borderId="10" xfId="0" applyFont="1" applyFill="1" applyBorder="1"/>
    <xf numFmtId="168" fontId="6" fillId="0" borderId="10" xfId="3" applyNumberFormat="1" applyFont="1" applyFill="1" applyBorder="1"/>
    <xf numFmtId="169" fontId="6" fillId="0" borderId="10" xfId="2" applyNumberFormat="1" applyFont="1" applyFill="1" applyBorder="1"/>
    <xf numFmtId="164" fontId="5" fillId="0" borderId="10" xfId="1" applyNumberFormat="1" applyFont="1" applyBorder="1"/>
    <xf numFmtId="170" fontId="0" fillId="2" borderId="0" xfId="0" applyNumberFormat="1" applyFill="1"/>
    <xf numFmtId="164" fontId="0" fillId="2" borderId="0" xfId="1" applyNumberFormat="1" applyFont="1" applyFill="1"/>
    <xf numFmtId="165" fontId="0" fillId="2" borderId="0" xfId="0" applyNumberFormat="1" applyFill="1"/>
    <xf numFmtId="0" fontId="10" fillId="0" borderId="3" xfId="0" applyFont="1" applyFill="1" applyBorder="1"/>
    <xf numFmtId="0" fontId="4" fillId="2" borderId="11" xfId="0" applyFont="1" applyFill="1" applyBorder="1"/>
    <xf numFmtId="0" fontId="2" fillId="2" borderId="11" xfId="0" applyFont="1" applyFill="1" applyBorder="1" applyAlignment="1">
      <alignment horizontal="right"/>
    </xf>
    <xf numFmtId="170" fontId="4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/>
    <xf numFmtId="0" fontId="4" fillId="2" borderId="11" xfId="0" applyFont="1" applyFill="1" applyBorder="1" applyAlignment="1">
      <alignment horizontal="right"/>
    </xf>
    <xf numFmtId="2" fontId="2" fillId="2" borderId="11" xfId="0" applyNumberFormat="1" applyFont="1" applyFill="1" applyBorder="1" applyAlignment="1"/>
    <xf numFmtId="167" fontId="4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right"/>
    </xf>
    <xf numFmtId="0" fontId="0" fillId="2" borderId="0" xfId="0" applyFont="1" applyFill="1"/>
    <xf numFmtId="170" fontId="3" fillId="2" borderId="11" xfId="0" applyNumberFormat="1" applyFont="1" applyFill="1" applyBorder="1" applyAlignment="1">
      <alignment horizontal="right"/>
    </xf>
    <xf numFmtId="165" fontId="0" fillId="2" borderId="0" xfId="0" applyNumberFormat="1" applyFont="1" applyFill="1"/>
    <xf numFmtId="166" fontId="0" fillId="2" borderId="0" xfId="0" applyNumberFormat="1" applyFont="1" applyFill="1"/>
    <xf numFmtId="3" fontId="3" fillId="2" borderId="11" xfId="0" applyNumberFormat="1" applyFont="1" applyFill="1" applyBorder="1" applyAlignment="1">
      <alignment horizontal="right"/>
    </xf>
    <xf numFmtId="3" fontId="0" fillId="2" borderId="0" xfId="0" applyNumberFormat="1" applyFont="1" applyFill="1"/>
    <xf numFmtId="1" fontId="0" fillId="2" borderId="0" xfId="0" applyNumberFormat="1" applyFont="1" applyFill="1"/>
    <xf numFmtId="0" fontId="4" fillId="2" borderId="2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13" xfId="0" applyFill="1" applyBorder="1"/>
    <xf numFmtId="0" fontId="3" fillId="2" borderId="14" xfId="0" applyFont="1" applyFill="1" applyBorder="1"/>
    <xf numFmtId="16" fontId="3" fillId="2" borderId="15" xfId="0" applyNumberFormat="1" applyFont="1" applyFill="1" applyBorder="1" applyAlignment="1">
      <alignment horizontal="right"/>
    </xf>
    <xf numFmtId="0" fontId="4" fillId="2" borderId="14" xfId="0" applyFont="1" applyFill="1" applyBorder="1"/>
    <xf numFmtId="0" fontId="2" fillId="2" borderId="15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164" fontId="4" fillId="2" borderId="15" xfId="1" applyNumberFormat="1" applyFont="1" applyFill="1" applyBorder="1" applyAlignment="1">
      <alignment horizontal="right"/>
    </xf>
    <xf numFmtId="164" fontId="3" fillId="2" borderId="15" xfId="1" applyNumberFormat="1" applyFont="1" applyFill="1" applyBorder="1" applyAlignment="1">
      <alignment horizontal="right"/>
    </xf>
    <xf numFmtId="2" fontId="4" fillId="2" borderId="15" xfId="0" applyNumberFormat="1" applyFont="1" applyFill="1" applyBorder="1"/>
    <xf numFmtId="1" fontId="3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right"/>
    </xf>
    <xf numFmtId="2" fontId="2" fillId="2" borderId="15" xfId="0" applyNumberFormat="1" applyFont="1" applyFill="1" applyBorder="1" applyAlignment="1"/>
    <xf numFmtId="0" fontId="4" fillId="2" borderId="15" xfId="0" applyFont="1" applyFill="1" applyBorder="1"/>
    <xf numFmtId="170" fontId="3" fillId="2" borderId="16" xfId="0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0" xfId="0" applyBorder="1"/>
    <xf numFmtId="169" fontId="0" fillId="0" borderId="0" xfId="2" applyNumberFormat="1" applyFont="1" applyBorder="1"/>
    <xf numFmtId="0" fontId="0" fillId="0" borderId="9" xfId="0" applyBorder="1"/>
    <xf numFmtId="168" fontId="0" fillId="0" borderId="0" xfId="0" applyNumberFormat="1" applyBorder="1"/>
    <xf numFmtId="0" fontId="0" fillId="0" borderId="10" xfId="0" applyBorder="1"/>
    <xf numFmtId="165" fontId="0" fillId="0" borderId="0" xfId="0" applyNumberFormat="1"/>
    <xf numFmtId="168" fontId="10" fillId="0" borderId="0" xfId="3" applyNumberFormat="1" applyFont="1" applyBorder="1"/>
    <xf numFmtId="169" fontId="10" fillId="0" borderId="0" xfId="2" applyNumberFormat="1" applyFont="1" applyBorder="1"/>
    <xf numFmtId="0" fontId="10" fillId="0" borderId="0" xfId="0" applyFont="1" applyBorder="1"/>
    <xf numFmtId="0" fontId="12" fillId="0" borderId="0" xfId="0" applyFont="1"/>
    <xf numFmtId="0" fontId="13" fillId="0" borderId="0" xfId="0" applyFont="1" applyFill="1" applyBorder="1"/>
    <xf numFmtId="169" fontId="13" fillId="0" borderId="0" xfId="2" applyNumberFormat="1" applyFont="1" applyFill="1" applyBorder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1" fontId="0" fillId="2" borderId="0" xfId="0" applyNumberFormat="1" applyFill="1"/>
    <xf numFmtId="165" fontId="4" fillId="2" borderId="0" xfId="0" applyNumberFormat="1" applyFont="1" applyFill="1"/>
    <xf numFmtId="169" fontId="4" fillId="2" borderId="11" xfId="2" applyNumberFormat="1" applyFont="1" applyFill="1" applyBorder="1" applyAlignment="1">
      <alignment horizontal="right"/>
    </xf>
    <xf numFmtId="0" fontId="3" fillId="2" borderId="18" xfId="0" applyFont="1" applyFill="1" applyBorder="1"/>
    <xf numFmtId="170" fontId="0" fillId="0" borderId="0" xfId="0" applyNumberFormat="1"/>
    <xf numFmtId="169" fontId="5" fillId="0" borderId="4" xfId="2" applyNumberFormat="1" applyFont="1" applyBorder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pane ySplit="1" topLeftCell="A2" activePane="bottomLeft" state="frozen"/>
      <selection pane="bottomLeft" activeCell="C34" sqref="C34"/>
    </sheetView>
  </sheetViews>
  <sheetFormatPr defaultRowHeight="15" x14ac:dyDescent="0.25"/>
  <cols>
    <col min="1" max="4" width="19.140625" style="1" customWidth="1"/>
    <col min="5" max="6" width="14.85546875" style="2" bestFit="1" customWidth="1"/>
    <col min="7" max="16384" width="9.140625" style="2"/>
  </cols>
  <sheetData>
    <row r="1" spans="1:7" s="79" customFormat="1" ht="18.75" x14ac:dyDescent="0.3">
      <c r="A1" s="4" t="s">
        <v>168</v>
      </c>
      <c r="B1" s="75"/>
      <c r="C1" s="75"/>
      <c r="D1" s="76"/>
    </row>
    <row r="2" spans="1:7" ht="15.75" x14ac:dyDescent="0.25">
      <c r="A2" s="59" t="s">
        <v>151</v>
      </c>
      <c r="B2" s="3"/>
      <c r="C2" s="3"/>
      <c r="D2" s="77"/>
    </row>
    <row r="3" spans="1:7" x14ac:dyDescent="0.25">
      <c r="A3" s="78"/>
      <c r="B3" s="79"/>
      <c r="C3" s="79"/>
      <c r="D3" s="80"/>
    </row>
    <row r="4" spans="1:7" s="68" customFormat="1" x14ac:dyDescent="0.25">
      <c r="A4" s="81" t="s">
        <v>0</v>
      </c>
      <c r="B4" s="67">
        <v>2016</v>
      </c>
      <c r="C4" s="67">
        <v>2017</v>
      </c>
      <c r="D4" s="82" t="s">
        <v>149</v>
      </c>
    </row>
    <row r="5" spans="1:7" x14ac:dyDescent="0.25">
      <c r="A5" s="83"/>
      <c r="B5" s="61"/>
      <c r="C5" s="61"/>
      <c r="D5" s="84"/>
    </row>
    <row r="6" spans="1:7" x14ac:dyDescent="0.25">
      <c r="A6" s="85" t="s">
        <v>137</v>
      </c>
      <c r="B6" s="62">
        <v>3099940609.4339285</v>
      </c>
      <c r="C6" s="62">
        <v>3242025394.1203642</v>
      </c>
      <c r="D6" s="86">
        <f>C6/B6-1</f>
        <v>4.5834679623872443E-2</v>
      </c>
    </row>
    <row r="7" spans="1:7" x14ac:dyDescent="0.25">
      <c r="A7" s="85" t="s">
        <v>138</v>
      </c>
      <c r="B7" s="62">
        <v>4640847976.4493666</v>
      </c>
      <c r="C7" s="62">
        <v>4979165182.6977654</v>
      </c>
      <c r="D7" s="86">
        <f t="shared" ref="D7:D11" si="0">C7/B7-1</f>
        <v>7.2899868292440662E-2</v>
      </c>
    </row>
    <row r="8" spans="1:7" x14ac:dyDescent="0.25">
      <c r="A8" s="85" t="s">
        <v>139</v>
      </c>
      <c r="B8" s="62">
        <v>4722536299.5252094</v>
      </c>
      <c r="C8" s="62">
        <v>4914032197.048912</v>
      </c>
      <c r="D8" s="86">
        <f t="shared" si="0"/>
        <v>4.0549375458046821E-2</v>
      </c>
      <c r="E8" s="56"/>
      <c r="F8" s="56"/>
      <c r="G8" s="57"/>
    </row>
    <row r="9" spans="1:7" x14ac:dyDescent="0.25">
      <c r="A9" s="85" t="s">
        <v>140</v>
      </c>
      <c r="B9" s="62">
        <v>7166421227.2602959</v>
      </c>
      <c r="C9" s="62">
        <v>7420954715.1132269</v>
      </c>
      <c r="D9" s="86">
        <f t="shared" si="0"/>
        <v>3.5517517011798505E-2</v>
      </c>
      <c r="F9" s="56"/>
    </row>
    <row r="10" spans="1:7" x14ac:dyDescent="0.25">
      <c r="A10" s="85" t="s">
        <v>141</v>
      </c>
      <c r="B10" s="62">
        <v>1809070376.2857606</v>
      </c>
      <c r="C10" s="62">
        <v>1862196134.394372</v>
      </c>
      <c r="D10" s="86">
        <f t="shared" si="0"/>
        <v>2.9366330246192396E-2</v>
      </c>
      <c r="F10" s="58"/>
    </row>
    <row r="11" spans="1:7" x14ac:dyDescent="0.25">
      <c r="A11" s="85" t="s">
        <v>142</v>
      </c>
      <c r="B11" s="62">
        <v>2260993169.4824281</v>
      </c>
      <c r="C11" s="62">
        <v>2331834060.4247198</v>
      </c>
      <c r="D11" s="86">
        <f t="shared" si="0"/>
        <v>3.1331758051488467E-2</v>
      </c>
    </row>
    <row r="12" spans="1:7" x14ac:dyDescent="0.25">
      <c r="A12" s="83"/>
      <c r="B12" s="62"/>
      <c r="C12" s="62"/>
      <c r="D12" s="86"/>
    </row>
    <row r="13" spans="1:7" s="68" customFormat="1" x14ac:dyDescent="0.25">
      <c r="A13" s="81" t="s">
        <v>0</v>
      </c>
      <c r="B13" s="69">
        <f>SUM(B6:B12)</f>
        <v>23699809658.436989</v>
      </c>
      <c r="C13" s="69">
        <f>SUM(C6:C12)</f>
        <v>24750207683.799362</v>
      </c>
      <c r="D13" s="87">
        <f t="shared" ref="D13" si="1">C13/B13-1</f>
        <v>4.4320947741807615E-2</v>
      </c>
      <c r="F13" s="70"/>
      <c r="G13" s="70"/>
    </row>
    <row r="14" spans="1:7" x14ac:dyDescent="0.25">
      <c r="A14" s="83"/>
      <c r="B14" s="63"/>
      <c r="C14" s="63"/>
      <c r="D14" s="88"/>
    </row>
    <row r="15" spans="1:7" s="68" customFormat="1" x14ac:dyDescent="0.25">
      <c r="A15" s="81" t="s">
        <v>143</v>
      </c>
      <c r="B15" s="67">
        <f>B4</f>
        <v>2016</v>
      </c>
      <c r="C15" s="67">
        <f>C4</f>
        <v>2017</v>
      </c>
      <c r="D15" s="89" t="str">
        <f>D4</f>
        <v>2017/16</v>
      </c>
    </row>
    <row r="16" spans="1:7" x14ac:dyDescent="0.25">
      <c r="A16" s="83"/>
      <c r="B16" s="64"/>
      <c r="C16" s="64"/>
      <c r="D16" s="90"/>
    </row>
    <row r="17" spans="1:6" x14ac:dyDescent="0.25">
      <c r="A17" s="83" t="s">
        <v>137</v>
      </c>
      <c r="B17" s="62">
        <v>1364670835.5055737</v>
      </c>
      <c r="C17" s="62">
        <v>1464160129.649334</v>
      </c>
      <c r="D17" s="86">
        <f>C17/B17-1</f>
        <v>7.2903510176431707E-2</v>
      </c>
    </row>
    <row r="18" spans="1:6" x14ac:dyDescent="0.25">
      <c r="A18" s="83" t="s">
        <v>138</v>
      </c>
      <c r="B18" s="62">
        <v>274208141.71833497</v>
      </c>
      <c r="C18" s="62">
        <v>279364825.02176607</v>
      </c>
      <c r="D18" s="86">
        <f t="shared" ref="D18:D23" si="2">C18/B18-1</f>
        <v>1.8805726449683702E-2</v>
      </c>
    </row>
    <row r="19" spans="1:6" x14ac:dyDescent="0.25">
      <c r="A19" s="83" t="s">
        <v>139</v>
      </c>
      <c r="B19" s="62">
        <v>1010334949.3140126</v>
      </c>
      <c r="C19" s="62">
        <v>1055031275.7422266</v>
      </c>
      <c r="D19" s="86">
        <f t="shared" si="2"/>
        <v>4.4239117392268268E-2</v>
      </c>
    </row>
    <row r="20" spans="1:6" x14ac:dyDescent="0.25">
      <c r="A20" s="83" t="s">
        <v>140</v>
      </c>
      <c r="B20" s="62">
        <v>1601418528.5680766</v>
      </c>
      <c r="C20" s="62">
        <v>1679455859.6572764</v>
      </c>
      <c r="D20" s="86">
        <f t="shared" si="2"/>
        <v>4.8730128755895885E-2</v>
      </c>
    </row>
    <row r="21" spans="1:6" x14ac:dyDescent="0.25">
      <c r="A21" s="83" t="s">
        <v>141</v>
      </c>
      <c r="B21" s="62">
        <v>813281514.53837335</v>
      </c>
      <c r="C21" s="62">
        <v>837398202.16311896</v>
      </c>
      <c r="D21" s="86">
        <f t="shared" si="2"/>
        <v>2.965355438877082E-2</v>
      </c>
    </row>
    <row r="22" spans="1:6" x14ac:dyDescent="0.25">
      <c r="A22" s="83" t="s">
        <v>142</v>
      </c>
      <c r="B22" s="62">
        <v>376883691.15266782</v>
      </c>
      <c r="C22" s="62">
        <v>384914127.90242475</v>
      </c>
      <c r="D22" s="86">
        <f t="shared" si="2"/>
        <v>2.1307466834652677E-2</v>
      </c>
    </row>
    <row r="23" spans="1:6" x14ac:dyDescent="0.25">
      <c r="A23" s="83" t="s">
        <v>144</v>
      </c>
      <c r="B23" s="62">
        <v>183612783.52899769</v>
      </c>
      <c r="C23" s="62">
        <v>187636445.06346858</v>
      </c>
      <c r="D23" s="86">
        <f t="shared" si="2"/>
        <v>2.1913842038320919E-2</v>
      </c>
    </row>
    <row r="24" spans="1:6" x14ac:dyDescent="0.25">
      <c r="A24" s="83"/>
      <c r="B24" s="62"/>
      <c r="C24" s="62"/>
      <c r="D24" s="86"/>
    </row>
    <row r="25" spans="1:6" s="68" customFormat="1" x14ac:dyDescent="0.25">
      <c r="A25" s="81" t="s">
        <v>143</v>
      </c>
      <c r="B25" s="69">
        <f>SUM(B17:B24)</f>
        <v>5624410444.3260365</v>
      </c>
      <c r="C25" s="69">
        <f>SUM(C17:C24)</f>
        <v>5887960865.1996164</v>
      </c>
      <c r="D25" s="87">
        <f t="shared" ref="D25" si="3">C25/B25-1</f>
        <v>4.6858319370957746E-2</v>
      </c>
      <c r="F25" s="71"/>
    </row>
    <row r="26" spans="1:6" x14ac:dyDescent="0.25">
      <c r="A26" s="83"/>
      <c r="B26" s="65"/>
      <c r="C26" s="65"/>
      <c r="D26" s="91"/>
    </row>
    <row r="27" spans="1:6" s="68" customFormat="1" x14ac:dyDescent="0.25">
      <c r="A27" s="81" t="s">
        <v>2</v>
      </c>
      <c r="B27" s="67">
        <f>B4</f>
        <v>2016</v>
      </c>
      <c r="C27" s="67">
        <f>C4</f>
        <v>2017</v>
      </c>
      <c r="D27" s="89" t="str">
        <f>D4</f>
        <v>2017/16</v>
      </c>
    </row>
    <row r="28" spans="1:6" x14ac:dyDescent="0.25">
      <c r="A28" s="83"/>
      <c r="B28" s="64"/>
      <c r="C28" s="64"/>
      <c r="D28" s="90"/>
    </row>
    <row r="29" spans="1:6" x14ac:dyDescent="0.25">
      <c r="A29" s="83" t="s">
        <v>137</v>
      </c>
      <c r="B29" s="116">
        <v>24005.293198603616</v>
      </c>
      <c r="C29" s="116">
        <v>25067.945506807297</v>
      </c>
      <c r="D29" s="86">
        <f>C29/B29-1</f>
        <v>4.4267416332390175E-2</v>
      </c>
    </row>
    <row r="30" spans="1:6" x14ac:dyDescent="0.25">
      <c r="A30" s="83" t="s">
        <v>138</v>
      </c>
      <c r="B30" s="116">
        <v>8734.4248830456054</v>
      </c>
      <c r="C30" s="116">
        <v>8724.0263697751052</v>
      </c>
      <c r="D30" s="86">
        <f t="shared" ref="D30:D35" si="4">C30/B30-1</f>
        <v>-1.1905206593149087E-3</v>
      </c>
    </row>
    <row r="31" spans="1:6" x14ac:dyDescent="0.25">
      <c r="A31" s="83" t="s">
        <v>139</v>
      </c>
      <c r="B31" s="116">
        <v>40794.242419168535</v>
      </c>
      <c r="C31" s="116">
        <v>41221.568637959324</v>
      </c>
      <c r="D31" s="86">
        <f t="shared" si="4"/>
        <v>1.0475160058126098E-2</v>
      </c>
    </row>
    <row r="32" spans="1:6" x14ac:dyDescent="0.25">
      <c r="A32" s="83" t="s">
        <v>140</v>
      </c>
      <c r="B32" s="116">
        <v>93010.796937525854</v>
      </c>
      <c r="C32" s="116">
        <v>94790.472860512018</v>
      </c>
      <c r="D32" s="86">
        <f t="shared" si="4"/>
        <v>1.9134078855184367E-2</v>
      </c>
    </row>
    <row r="33" spans="1:7" x14ac:dyDescent="0.25">
      <c r="A33" s="83" t="s">
        <v>141</v>
      </c>
      <c r="B33" s="116">
        <v>43911.964406545521</v>
      </c>
      <c r="C33" s="116">
        <v>43727.588346566961</v>
      </c>
      <c r="D33" s="86">
        <f t="shared" si="4"/>
        <v>-4.1987659279273393E-3</v>
      </c>
    </row>
    <row r="34" spans="1:7" x14ac:dyDescent="0.25">
      <c r="A34" s="83" t="s">
        <v>142</v>
      </c>
      <c r="B34" s="116">
        <v>15453.469457683143</v>
      </c>
      <c r="C34" s="116">
        <v>15214.282557492257</v>
      </c>
      <c r="D34" s="86">
        <f t="shared" si="4"/>
        <v>-1.5477877045401378E-2</v>
      </c>
    </row>
    <row r="35" spans="1:7" x14ac:dyDescent="0.25">
      <c r="A35" s="83" t="s">
        <v>144</v>
      </c>
      <c r="B35" s="116">
        <v>3348.4299267027859</v>
      </c>
      <c r="C35" s="116">
        <v>3476.9410965975626</v>
      </c>
      <c r="D35" s="86">
        <f t="shared" si="4"/>
        <v>3.8379530916844429E-2</v>
      </c>
    </row>
    <row r="36" spans="1:7" x14ac:dyDescent="0.25">
      <c r="A36" s="83"/>
      <c r="B36" s="66"/>
      <c r="C36" s="66"/>
      <c r="D36" s="86"/>
    </row>
    <row r="37" spans="1:7" s="68" customFormat="1" x14ac:dyDescent="0.25">
      <c r="A37" s="81" t="s">
        <v>2</v>
      </c>
      <c r="B37" s="72">
        <f>SUM(B29:B36)</f>
        <v>229258.62122927504</v>
      </c>
      <c r="C37" s="72">
        <f>SUM(C29:C36)</f>
        <v>232222.82537571053</v>
      </c>
      <c r="D37" s="87">
        <f t="shared" ref="D37" si="5">C37/B37-1</f>
        <v>1.292952095123634E-2</v>
      </c>
      <c r="E37" s="73"/>
      <c r="G37" s="74"/>
    </row>
    <row r="38" spans="1:7" x14ac:dyDescent="0.25">
      <c r="A38" s="83"/>
      <c r="B38" s="60"/>
      <c r="C38" s="60"/>
      <c r="D38" s="92"/>
    </row>
    <row r="39" spans="1:7" s="68" customFormat="1" x14ac:dyDescent="0.25">
      <c r="A39" s="81" t="s">
        <v>145</v>
      </c>
      <c r="B39" s="67">
        <f>B4</f>
        <v>2016</v>
      </c>
      <c r="C39" s="67">
        <f>C4</f>
        <v>2017</v>
      </c>
      <c r="D39" s="89" t="str">
        <f>D4</f>
        <v>2017/16</v>
      </c>
    </row>
    <row r="40" spans="1:7" x14ac:dyDescent="0.25">
      <c r="A40" s="83"/>
      <c r="B40" s="61"/>
      <c r="C40" s="61"/>
      <c r="D40" s="84"/>
    </row>
    <row r="41" spans="1:7" x14ac:dyDescent="0.25">
      <c r="A41" s="83" t="s">
        <v>146</v>
      </c>
      <c r="B41" s="62">
        <v>1602206622.5901182</v>
      </c>
      <c r="C41" s="62">
        <v>1661039212.2792752</v>
      </c>
      <c r="D41" s="86">
        <f>C41/B41-1</f>
        <v>3.6719726943862385E-2</v>
      </c>
    </row>
    <row r="42" spans="1:7" x14ac:dyDescent="0.25">
      <c r="A42" s="83" t="s">
        <v>147</v>
      </c>
      <c r="B42" s="62">
        <v>1014406138.3960155</v>
      </c>
      <c r="C42" s="62">
        <v>1046281359.919875</v>
      </c>
      <c r="D42" s="86">
        <f t="shared" ref="D42:D44" si="6">C42/B42-1</f>
        <v>3.1422544006151965E-2</v>
      </c>
      <c r="E42" s="56"/>
      <c r="F42" s="57"/>
    </row>
    <row r="43" spans="1:7" x14ac:dyDescent="0.25">
      <c r="A43" s="83" t="s">
        <v>148</v>
      </c>
      <c r="B43" s="62">
        <v>663385816.93365443</v>
      </c>
      <c r="C43" s="62">
        <v>681393731.58263135</v>
      </c>
      <c r="D43" s="86">
        <f t="shared" si="6"/>
        <v>2.7145462247315288E-2</v>
      </c>
      <c r="E43" s="56"/>
    </row>
    <row r="44" spans="1:7" x14ac:dyDescent="0.25">
      <c r="A44" s="83" t="s">
        <v>169</v>
      </c>
      <c r="B44" s="62">
        <v>1677791955.32967</v>
      </c>
      <c r="C44" s="62">
        <v>1727675091.5025063</v>
      </c>
      <c r="D44" s="86">
        <f t="shared" si="6"/>
        <v>2.9731419330255804E-2</v>
      </c>
      <c r="E44" s="58"/>
    </row>
    <row r="45" spans="1:7" s="68" customFormat="1" ht="15.75" thickBot="1" x14ac:dyDescent="0.3">
      <c r="A45" s="117" t="s">
        <v>145</v>
      </c>
      <c r="B45" s="93">
        <f>SUM(B41:B43)</f>
        <v>3279998577.9197879</v>
      </c>
      <c r="C45" s="93">
        <f>SUM(C41:C43)</f>
        <v>3388714303.7817812</v>
      </c>
      <c r="D45" s="94">
        <f t="shared" ref="D45" si="7">C45/B45-1</f>
        <v>3.3145052742962422E-2</v>
      </c>
      <c r="E45" s="70"/>
    </row>
    <row r="46" spans="1:7" x14ac:dyDescent="0.25">
      <c r="A46" s="2"/>
      <c r="B46" s="56"/>
      <c r="C46" s="2"/>
      <c r="D46" s="2"/>
    </row>
    <row r="47" spans="1:7" x14ac:dyDescent="0.25">
      <c r="A47" s="2"/>
      <c r="B47" s="114"/>
      <c r="C47" s="2"/>
      <c r="D47" s="2"/>
    </row>
    <row r="48" spans="1:7" x14ac:dyDescent="0.25">
      <c r="C48" s="115"/>
    </row>
  </sheetData>
  <pageMargins left="0.7" right="0.7" top="0.75" bottom="0.75" header="0.3" footer="0.3"/>
  <pageSetup orientation="portrait" r:id="rId1"/>
  <ignoredErrors>
    <ignoredError sqref="B45:C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opLeftCell="C1" workbookViewId="0">
      <selection activeCell="H1" sqref="H1:M1048576"/>
    </sheetView>
  </sheetViews>
  <sheetFormatPr defaultRowHeight="15" x14ac:dyDescent="0.25"/>
  <cols>
    <col min="1" max="1" width="22.140625" customWidth="1"/>
    <col min="2" max="2" width="17.7109375" customWidth="1"/>
    <col min="3" max="3" width="15.42578125" customWidth="1"/>
    <col min="4" max="4" width="12.7109375" bestFit="1" customWidth="1"/>
    <col min="5" max="6" width="14.140625" customWidth="1"/>
    <col min="7" max="7" width="5" customWidth="1"/>
    <col min="8" max="8" width="22.7109375" bestFit="1" customWidth="1"/>
    <col min="9" max="9" width="11.140625" bestFit="1" customWidth="1"/>
    <col min="11" max="11" width="10.42578125" bestFit="1" customWidth="1"/>
    <col min="12" max="12" width="11.140625" customWidth="1"/>
    <col min="13" max="13" width="9.140625" customWidth="1"/>
    <col min="14" max="14" width="5.42578125" customWidth="1"/>
    <col min="15" max="15" width="22.7109375" bestFit="1" customWidth="1"/>
    <col min="16" max="16" width="14.85546875" bestFit="1" customWidth="1"/>
    <col min="17" max="17" width="13.42578125" bestFit="1" customWidth="1"/>
    <col min="18" max="18" width="10.42578125" bestFit="1" customWidth="1"/>
    <col min="19" max="19" width="13.42578125" bestFit="1" customWidth="1"/>
    <col min="20" max="20" width="11.85546875" bestFit="1" customWidth="1"/>
  </cols>
  <sheetData>
    <row r="1" spans="1:20" ht="18.75" x14ac:dyDescent="0.3">
      <c r="A1" s="4" t="s">
        <v>150</v>
      </c>
      <c r="B1" s="22"/>
      <c r="C1" s="22"/>
      <c r="D1" s="22"/>
      <c r="E1" s="22"/>
      <c r="F1" s="22"/>
    </row>
    <row r="2" spans="1:20" ht="15.75" x14ac:dyDescent="0.25">
      <c r="A2" s="59" t="s">
        <v>151</v>
      </c>
      <c r="B2" s="23"/>
      <c r="C2" s="22"/>
      <c r="D2" s="22"/>
      <c r="E2" s="22"/>
      <c r="F2" s="22"/>
    </row>
    <row r="3" spans="1:20" x14ac:dyDescent="0.25">
      <c r="A3" s="22"/>
      <c r="B3" s="23"/>
      <c r="C3" s="22"/>
      <c r="D3" s="22"/>
      <c r="E3" s="22"/>
      <c r="F3" s="22"/>
    </row>
    <row r="4" spans="1:20" ht="15.75" x14ac:dyDescent="0.25">
      <c r="A4" s="120">
        <v>2017</v>
      </c>
      <c r="B4" s="121"/>
      <c r="C4" s="121"/>
      <c r="D4" s="121"/>
      <c r="E4" s="121"/>
      <c r="F4" s="122"/>
      <c r="H4" s="120" t="s">
        <v>167</v>
      </c>
      <c r="I4" s="121"/>
      <c r="J4" s="121"/>
      <c r="K4" s="121"/>
      <c r="L4" s="121"/>
      <c r="M4" s="122"/>
      <c r="O4" s="120">
        <v>2016</v>
      </c>
      <c r="P4" s="121"/>
      <c r="Q4" s="121"/>
      <c r="R4" s="121"/>
      <c r="S4" s="121"/>
      <c r="T4" s="122"/>
    </row>
    <row r="5" spans="1:20" s="35" customFormat="1" ht="25.5" x14ac:dyDescent="0.25">
      <c r="A5" s="32" t="s">
        <v>152</v>
      </c>
      <c r="B5" s="33" t="s">
        <v>0</v>
      </c>
      <c r="C5" s="33" t="s">
        <v>1</v>
      </c>
      <c r="D5" s="33" t="s">
        <v>2</v>
      </c>
      <c r="E5" s="34" t="s">
        <v>165</v>
      </c>
      <c r="F5" s="34" t="s">
        <v>166</v>
      </c>
      <c r="H5" s="32" t="s">
        <v>152</v>
      </c>
      <c r="I5" s="33" t="s">
        <v>0</v>
      </c>
      <c r="J5" s="33" t="s">
        <v>1</v>
      </c>
      <c r="K5" s="33" t="s">
        <v>2</v>
      </c>
      <c r="L5" s="34" t="s">
        <v>165</v>
      </c>
      <c r="M5" s="34" t="s">
        <v>166</v>
      </c>
      <c r="O5" s="32" t="s">
        <v>152</v>
      </c>
      <c r="P5" s="33" t="s">
        <v>0</v>
      </c>
      <c r="Q5" s="33" t="s">
        <v>1</v>
      </c>
      <c r="R5" s="33" t="s">
        <v>2</v>
      </c>
      <c r="S5" s="34" t="s">
        <v>165</v>
      </c>
      <c r="T5" s="34" t="s">
        <v>166</v>
      </c>
    </row>
    <row r="6" spans="1:20" x14ac:dyDescent="0.25">
      <c r="A6" s="27" t="s">
        <v>3</v>
      </c>
      <c r="B6" s="28">
        <v>207052168.15250415</v>
      </c>
      <c r="C6" s="28">
        <v>45019355.420965031</v>
      </c>
      <c r="D6" s="29">
        <v>2257.3972075457486</v>
      </c>
      <c r="E6" s="28">
        <v>9806154.373270696</v>
      </c>
      <c r="F6" s="28">
        <v>6252620.2147498094</v>
      </c>
      <c r="H6" s="27" t="s">
        <v>3</v>
      </c>
      <c r="I6" s="37">
        <f>B6/P6-1</f>
        <v>5.5614101812627714E-2</v>
      </c>
      <c r="J6" s="37">
        <f t="shared" ref="J6:M6" si="0">C6/Q6-1</f>
        <v>5.7960480405776504E-2</v>
      </c>
      <c r="K6" s="37">
        <f t="shared" si="0"/>
        <v>1.9615252349254098E-2</v>
      </c>
      <c r="L6" s="37">
        <f t="shared" si="0"/>
        <v>4.2874462597135121E-2</v>
      </c>
      <c r="M6" s="37">
        <f t="shared" si="0"/>
        <v>3.7845938407496282E-2</v>
      </c>
      <c r="O6" s="27" t="s">
        <v>3</v>
      </c>
      <c r="P6" s="28">
        <v>196143806.52642706</v>
      </c>
      <c r="Q6" s="28">
        <v>42552965.119923986</v>
      </c>
      <c r="R6" s="29">
        <v>2213.9696344719946</v>
      </c>
      <c r="S6" s="28">
        <v>9403005.5629608762</v>
      </c>
      <c r="T6" s="28">
        <v>6024613.0792244831</v>
      </c>
    </row>
    <row r="7" spans="1:20" x14ac:dyDescent="0.25">
      <c r="A7" s="27" t="s">
        <v>4</v>
      </c>
      <c r="B7" s="28">
        <v>377566248.00083548</v>
      </c>
      <c r="C7" s="28">
        <v>70886820.279036239</v>
      </c>
      <c r="D7" s="29">
        <v>3386.3311429045239</v>
      </c>
      <c r="E7" s="28">
        <v>15201743.048301462</v>
      </c>
      <c r="F7" s="28">
        <v>13079556.277192846</v>
      </c>
      <c r="H7" s="27" t="s">
        <v>4</v>
      </c>
      <c r="I7" s="37">
        <f t="shared" ref="I7:I70" si="1">B7/P7-1</f>
        <v>5.4722564005231344E-2</v>
      </c>
      <c r="J7" s="37">
        <f t="shared" ref="J7:J70" si="2">C7/Q7-1</f>
        <v>5.7066960922289356E-2</v>
      </c>
      <c r="K7" s="37">
        <f t="shared" ref="K7:K70" si="3">D7/R7-1</f>
        <v>1.9173253828136838E-2</v>
      </c>
      <c r="L7" s="37">
        <f t="shared" ref="L7:L70" si="4">E7/S7-1</f>
        <v>4.1993684280345667E-2</v>
      </c>
      <c r="M7" s="37">
        <f t="shared" ref="M7:M70" si="5">F7/T7-1</f>
        <v>3.6969407020927214E-2</v>
      </c>
      <c r="O7" s="27" t="s">
        <v>4</v>
      </c>
      <c r="P7" s="28">
        <v>357976837.59324861</v>
      </c>
      <c r="Q7" s="28">
        <v>67059914.744840384</v>
      </c>
      <c r="R7" s="29">
        <v>3322.6255989205551</v>
      </c>
      <c r="S7" s="28">
        <v>14589093.271520706</v>
      </c>
      <c r="T7" s="28">
        <v>12613251.836202806</v>
      </c>
    </row>
    <row r="8" spans="1:20" x14ac:dyDescent="0.25">
      <c r="A8" s="27" t="s">
        <v>5</v>
      </c>
      <c r="B8" s="28">
        <v>826262646.25616992</v>
      </c>
      <c r="C8" s="28">
        <v>145942789.6835705</v>
      </c>
      <c r="D8" s="29">
        <v>6546.4299728543856</v>
      </c>
      <c r="E8" s="28">
        <v>38148158.818124637</v>
      </c>
      <c r="F8" s="28">
        <v>27397764.709977973</v>
      </c>
      <c r="H8" s="27" t="s">
        <v>5</v>
      </c>
      <c r="I8" s="37">
        <f t="shared" si="1"/>
        <v>4.6284087693053255E-2</v>
      </c>
      <c r="J8" s="37">
        <f t="shared" si="2"/>
        <v>4.8609727888176746E-2</v>
      </c>
      <c r="K8" s="37">
        <f t="shared" si="3"/>
        <v>1.4989702643294134E-2</v>
      </c>
      <c r="L8" s="37">
        <f t="shared" si="4"/>
        <v>3.3657047403204521E-2</v>
      </c>
      <c r="M8" s="37">
        <f t="shared" si="5"/>
        <v>2.8672967676375727E-2</v>
      </c>
      <c r="O8" s="27" t="s">
        <v>5</v>
      </c>
      <c r="P8" s="28">
        <v>789711566.84413743</v>
      </c>
      <c r="Q8" s="28">
        <v>139177413.48584339</v>
      </c>
      <c r="R8" s="29">
        <v>6449.7501361893619</v>
      </c>
      <c r="S8" s="28">
        <v>36906011.441572428</v>
      </c>
      <c r="T8" s="28">
        <v>26634086.411219284</v>
      </c>
    </row>
    <row r="9" spans="1:20" x14ac:dyDescent="0.25">
      <c r="A9" s="27" t="s">
        <v>6</v>
      </c>
      <c r="B9" s="28">
        <v>36695311.130903155</v>
      </c>
      <c r="C9" s="28">
        <v>7530134.9446208281</v>
      </c>
      <c r="D9" s="29">
        <v>352.32395202454632</v>
      </c>
      <c r="E9" s="28">
        <v>1476627.0629722399</v>
      </c>
      <c r="F9" s="28">
        <v>1037708.6989237936</v>
      </c>
      <c r="H9" s="27" t="s">
        <v>6</v>
      </c>
      <c r="I9" s="37">
        <f t="shared" si="1"/>
        <v>5.603596175575154E-3</v>
      </c>
      <c r="J9" s="37">
        <f t="shared" si="2"/>
        <v>7.8388133323066267E-3</v>
      </c>
      <c r="K9" s="37">
        <f t="shared" si="3"/>
        <v>-2.3338018250424142E-2</v>
      </c>
      <c r="L9" s="37">
        <f t="shared" si="4"/>
        <v>-6.5324931274012288E-3</v>
      </c>
      <c r="M9" s="37">
        <f t="shared" si="5"/>
        <v>-1.1322787231916931E-2</v>
      </c>
      <c r="O9" s="27" t="s">
        <v>6</v>
      </c>
      <c r="P9" s="28">
        <v>36490831.248475641</v>
      </c>
      <c r="Q9" s="28">
        <v>7471566.727742184</v>
      </c>
      <c r="R9" s="29">
        <v>360.74297823429055</v>
      </c>
      <c r="S9" s="28">
        <v>1486336.5462455945</v>
      </c>
      <c r="T9" s="28">
        <v>1049593.0173392314</v>
      </c>
    </row>
    <row r="10" spans="1:20" x14ac:dyDescent="0.25">
      <c r="A10" s="27" t="s">
        <v>7</v>
      </c>
      <c r="B10" s="28">
        <v>5685590.4843558278</v>
      </c>
      <c r="C10" s="28">
        <v>1246430.7983852446</v>
      </c>
      <c r="D10" s="29">
        <v>54.921953200403074</v>
      </c>
      <c r="E10" s="28">
        <v>316090.31003390648</v>
      </c>
      <c r="F10" s="28">
        <v>158324.53263631443</v>
      </c>
      <c r="H10" s="27" t="s">
        <v>7</v>
      </c>
      <c r="I10" s="37">
        <f t="shared" si="1"/>
        <v>5.4439802023150241E-2</v>
      </c>
      <c r="J10" s="37">
        <f t="shared" si="2"/>
        <v>5.6783570427705321E-2</v>
      </c>
      <c r="K10" s="37">
        <f t="shared" si="3"/>
        <v>2.4092664938874631E-2</v>
      </c>
      <c r="L10" s="37">
        <f t="shared" si="4"/>
        <v>4.1714334800645458E-2</v>
      </c>
      <c r="M10" s="37">
        <f t="shared" si="5"/>
        <v>3.6691404506433933E-2</v>
      </c>
      <c r="O10" s="27" t="s">
        <v>7</v>
      </c>
      <c r="P10" s="28">
        <v>5392048.4350523409</v>
      </c>
      <c r="Q10" s="28">
        <v>1179457.0177513117</v>
      </c>
      <c r="R10" s="29">
        <v>53.629866789135939</v>
      </c>
      <c r="S10" s="28">
        <v>303432.81211964623</v>
      </c>
      <c r="T10" s="28">
        <v>152720.98519201318</v>
      </c>
    </row>
    <row r="11" spans="1:20" x14ac:dyDescent="0.25">
      <c r="A11" s="27" t="s">
        <v>8</v>
      </c>
      <c r="B11" s="28">
        <v>24540448.07976184</v>
      </c>
      <c r="C11" s="28">
        <v>5478440.3124050777</v>
      </c>
      <c r="D11" s="29">
        <v>279.2266840889281</v>
      </c>
      <c r="E11" s="28">
        <v>1089244.3836897949</v>
      </c>
      <c r="F11" s="28">
        <v>717316.23092734232</v>
      </c>
      <c r="H11" s="27" t="s">
        <v>8</v>
      </c>
      <c r="I11" s="37">
        <f t="shared" si="1"/>
        <v>1.4940840975512515E-2</v>
      </c>
      <c r="J11" s="37">
        <f t="shared" si="2"/>
        <v>1.7196812602348288E-2</v>
      </c>
      <c r="K11" s="37">
        <f t="shared" si="3"/>
        <v>-1.4269502539989376E-2</v>
      </c>
      <c r="L11" s="37">
        <f t="shared" si="4"/>
        <v>2.6920654836972702E-3</v>
      </c>
      <c r="M11" s="37">
        <f t="shared" si="5"/>
        <v>-2.1427075277035135E-3</v>
      </c>
      <c r="O11" s="27" t="s">
        <v>8</v>
      </c>
      <c r="P11" s="28">
        <v>24179190.637529906</v>
      </c>
      <c r="Q11" s="28">
        <v>5385821.3519066134</v>
      </c>
      <c r="R11" s="29">
        <v>283.26878879006767</v>
      </c>
      <c r="S11" s="28">
        <v>1086319.9392770152</v>
      </c>
      <c r="T11" s="28">
        <v>718856.53022599639</v>
      </c>
    </row>
    <row r="12" spans="1:20" x14ac:dyDescent="0.25">
      <c r="A12" s="27" t="s">
        <v>9</v>
      </c>
      <c r="B12" s="28">
        <v>11075419.575303877</v>
      </c>
      <c r="C12" s="28">
        <v>2243731.3952577845</v>
      </c>
      <c r="D12" s="29">
        <v>108.71035255451652</v>
      </c>
      <c r="E12" s="28">
        <v>523153.36699534795</v>
      </c>
      <c r="F12" s="28">
        <v>325151.64706820942</v>
      </c>
      <c r="H12" s="27" t="s">
        <v>9</v>
      </c>
      <c r="I12" s="37">
        <f t="shared" si="1"/>
        <v>5.2503215485406596E-2</v>
      </c>
      <c r="J12" s="37">
        <f t="shared" si="2"/>
        <v>5.4842679319580645E-2</v>
      </c>
      <c r="K12" s="37">
        <f t="shared" si="3"/>
        <v>1.8072965365361737E-2</v>
      </c>
      <c r="L12" s="37">
        <f t="shared" si="4"/>
        <v>3.9801119884934621E-2</v>
      </c>
      <c r="M12" s="37">
        <f t="shared" si="5"/>
        <v>3.4787414715921727E-2</v>
      </c>
      <c r="O12" s="27" t="s">
        <v>9</v>
      </c>
      <c r="P12" s="28">
        <v>10522931.818498982</v>
      </c>
      <c r="Q12" s="28">
        <v>2127076.8041970856</v>
      </c>
      <c r="R12" s="29">
        <v>106.78051205838966</v>
      </c>
      <c r="S12" s="28">
        <v>503128.29731635656</v>
      </c>
      <c r="T12" s="28">
        <v>314220.72055009747</v>
      </c>
    </row>
    <row r="13" spans="1:20" x14ac:dyDescent="0.25">
      <c r="A13" s="27" t="s">
        <v>10</v>
      </c>
      <c r="B13" s="28">
        <v>3258627215.4741631</v>
      </c>
      <c r="C13" s="28">
        <v>1058560864.1960869</v>
      </c>
      <c r="D13" s="29">
        <v>26321.254788930684</v>
      </c>
      <c r="E13" s="28">
        <v>123248505.10071032</v>
      </c>
      <c r="F13" s="28">
        <v>91700767.611159414</v>
      </c>
      <c r="H13" s="27" t="s">
        <v>10</v>
      </c>
      <c r="I13" s="37">
        <f t="shared" si="1"/>
        <v>4.4748188973690262E-2</v>
      </c>
      <c r="J13" s="37">
        <f t="shared" si="2"/>
        <v>4.7070415231968976E-2</v>
      </c>
      <c r="K13" s="37">
        <f t="shared" si="3"/>
        <v>1.467997981798419E-2</v>
      </c>
      <c r="L13" s="37">
        <f t="shared" si="4"/>
        <v>3.2139684619959308E-2</v>
      </c>
      <c r="M13" s="37">
        <f t="shared" si="5"/>
        <v>2.716292130151321E-2</v>
      </c>
      <c r="O13" s="27" t="s">
        <v>10</v>
      </c>
      <c r="P13" s="28">
        <v>3119055146.3652496</v>
      </c>
      <c r="Q13" s="28">
        <v>1010973902.8024895</v>
      </c>
      <c r="R13" s="29">
        <v>25940.449513601576</v>
      </c>
      <c r="S13" s="28">
        <v>119410683.39610566</v>
      </c>
      <c r="T13" s="28">
        <v>89275776.714141726</v>
      </c>
    </row>
    <row r="14" spans="1:20" x14ac:dyDescent="0.25">
      <c r="A14" s="27" t="s">
        <v>11</v>
      </c>
      <c r="B14" s="28">
        <v>126427515.51679213</v>
      </c>
      <c r="C14" s="28">
        <v>22928736.232288778</v>
      </c>
      <c r="D14" s="29">
        <v>1110.4522660535879</v>
      </c>
      <c r="E14" s="28">
        <v>5554517.5199598959</v>
      </c>
      <c r="F14" s="28">
        <v>4296229.799603113</v>
      </c>
      <c r="H14" s="27" t="s">
        <v>11</v>
      </c>
      <c r="I14" s="37">
        <f t="shared" si="1"/>
        <v>2.8453062917857208E-2</v>
      </c>
      <c r="J14" s="37">
        <f t="shared" si="2"/>
        <v>3.07390689940783E-2</v>
      </c>
      <c r="K14" s="37">
        <f t="shared" si="3"/>
        <v>6.149599043360876E-3</v>
      </c>
      <c r="L14" s="37">
        <f t="shared" si="4"/>
        <v>1.6041215682068399E-2</v>
      </c>
      <c r="M14" s="37">
        <f t="shared" si="5"/>
        <v>1.1142075839288834E-2</v>
      </c>
      <c r="O14" s="27" t="s">
        <v>11</v>
      </c>
      <c r="P14" s="28">
        <v>122929786.56517448</v>
      </c>
      <c r="Q14" s="28">
        <v>22244947.263583843</v>
      </c>
      <c r="R14" s="29">
        <v>1103.665167793534</v>
      </c>
      <c r="S14" s="28">
        <v>5466823.0325982878</v>
      </c>
      <c r="T14" s="28">
        <v>4248888.3632273618</v>
      </c>
    </row>
    <row r="15" spans="1:20" x14ac:dyDescent="0.25">
      <c r="A15" s="27" t="s">
        <v>12</v>
      </c>
      <c r="B15" s="28">
        <v>279913983.97000462</v>
      </c>
      <c r="C15" s="28">
        <v>35294518.493558973</v>
      </c>
      <c r="D15" s="29">
        <v>1774.4247031528789</v>
      </c>
      <c r="E15" s="28">
        <v>8323629.0558732655</v>
      </c>
      <c r="F15" s="28">
        <v>3465422.1036266312</v>
      </c>
      <c r="H15" s="27" t="s">
        <v>12</v>
      </c>
      <c r="I15" s="37">
        <f t="shared" si="1"/>
        <v>4.7583685511763063E-2</v>
      </c>
      <c r="J15" s="37">
        <f t="shared" si="2"/>
        <v>4.9912214403140531E-2</v>
      </c>
      <c r="K15" s="37">
        <f t="shared" si="3"/>
        <v>1.5634005452609845E-2</v>
      </c>
      <c r="L15" s="37">
        <f t="shared" si="4"/>
        <v>3.4940961074357624E-2</v>
      </c>
      <c r="M15" s="37">
        <f t="shared" si="5"/>
        <v>2.9950690582307926E-2</v>
      </c>
      <c r="O15" s="27" t="s">
        <v>12</v>
      </c>
      <c r="P15" s="28">
        <v>267199640.31633589</v>
      </c>
      <c r="Q15" s="28">
        <v>33616637.666819967</v>
      </c>
      <c r="R15" s="29">
        <v>1747.1103701004176</v>
      </c>
      <c r="S15" s="28">
        <v>8042612.447412095</v>
      </c>
      <c r="T15" s="28">
        <v>3364648.555813259</v>
      </c>
    </row>
    <row r="16" spans="1:20" x14ac:dyDescent="0.25">
      <c r="A16" s="27" t="s">
        <v>13</v>
      </c>
      <c r="B16" s="28">
        <v>110385261.37955992</v>
      </c>
      <c r="C16" s="28">
        <v>23711423.770265095</v>
      </c>
      <c r="D16" s="29">
        <v>1228.2809687147874</v>
      </c>
      <c r="E16" s="28">
        <v>5341368.8313928051</v>
      </c>
      <c r="F16" s="28">
        <v>3368103.6604943071</v>
      </c>
      <c r="H16" s="27" t="s">
        <v>13</v>
      </c>
      <c r="I16" s="37">
        <f t="shared" si="1"/>
        <v>3.9731803172549318E-2</v>
      </c>
      <c r="J16" s="37">
        <f t="shared" si="2"/>
        <v>4.2042879200607786E-2</v>
      </c>
      <c r="K16" s="37">
        <f t="shared" si="3"/>
        <v>9.8079673108735221E-3</v>
      </c>
      <c r="L16" s="37">
        <f t="shared" si="4"/>
        <v>2.7183838882807843E-2</v>
      </c>
      <c r="M16" s="37">
        <f t="shared" si="5"/>
        <v>2.2230971623823814E-2</v>
      </c>
      <c r="O16" s="27" t="s">
        <v>13</v>
      </c>
      <c r="P16" s="28">
        <v>106167052.92916857</v>
      </c>
      <c r="Q16" s="28">
        <v>22754748.622681502</v>
      </c>
      <c r="R16" s="29">
        <v>1216.351037500436</v>
      </c>
      <c r="S16" s="28">
        <v>5200012.5286260517</v>
      </c>
      <c r="T16" s="28">
        <v>3294855.8143802295</v>
      </c>
    </row>
    <row r="17" spans="1:20" x14ac:dyDescent="0.25">
      <c r="A17" s="27" t="s">
        <v>14</v>
      </c>
      <c r="B17" s="28">
        <v>14149812.995562365</v>
      </c>
      <c r="C17" s="28">
        <v>2988114.1025770009</v>
      </c>
      <c r="D17" s="29">
        <v>133.42030421433276</v>
      </c>
      <c r="E17" s="28">
        <v>539909.71228095458</v>
      </c>
      <c r="F17" s="28">
        <v>408864.50341431855</v>
      </c>
      <c r="H17" s="27" t="s">
        <v>14</v>
      </c>
      <c r="I17" s="37">
        <f t="shared" si="1"/>
        <v>3.8155450038121819E-2</v>
      </c>
      <c r="J17" s="37">
        <f t="shared" si="2"/>
        <v>4.0463022208810706E-2</v>
      </c>
      <c r="K17" s="37">
        <f t="shared" si="3"/>
        <v>8.2769821572183933E-3</v>
      </c>
      <c r="L17" s="37">
        <f t="shared" si="4"/>
        <v>2.5626509907089812E-2</v>
      </c>
      <c r="M17" s="37">
        <f t="shared" si="5"/>
        <v>2.0681151765172157E-2</v>
      </c>
      <c r="O17" s="27" t="s">
        <v>14</v>
      </c>
      <c r="P17" s="28">
        <v>13629763.245035004</v>
      </c>
      <c r="Q17" s="28">
        <v>2871908.0244038845</v>
      </c>
      <c r="R17" s="29">
        <v>132.32505211899087</v>
      </c>
      <c r="S17" s="28">
        <v>526419.4198040613</v>
      </c>
      <c r="T17" s="28">
        <v>400580.04667493445</v>
      </c>
    </row>
    <row r="18" spans="1:20" x14ac:dyDescent="0.25">
      <c r="A18" s="27" t="s">
        <v>15</v>
      </c>
      <c r="B18" s="28">
        <v>57864600.679309689</v>
      </c>
      <c r="C18" s="28">
        <v>9588379.5260424949</v>
      </c>
      <c r="D18" s="29">
        <v>456.41572240921909</v>
      </c>
      <c r="E18" s="28">
        <v>2424513.5930194589</v>
      </c>
      <c r="F18" s="28">
        <v>1633938.1668299802</v>
      </c>
      <c r="H18" s="27" t="s">
        <v>15</v>
      </c>
      <c r="I18" s="37">
        <f t="shared" si="1"/>
        <v>1.7173691551660708E-2</v>
      </c>
      <c r="J18" s="37">
        <f t="shared" si="2"/>
        <v>1.9434626273234112E-2</v>
      </c>
      <c r="K18" s="37">
        <f t="shared" si="3"/>
        <v>-1.2100914164862919E-2</v>
      </c>
      <c r="L18" s="37">
        <f t="shared" si="4"/>
        <v>4.8979689863708487E-3</v>
      </c>
      <c r="M18" s="37">
        <f t="shared" si="5"/>
        <v>5.2559566159127158E-5</v>
      </c>
      <c r="O18" s="27" t="s">
        <v>15</v>
      </c>
      <c r="P18" s="28">
        <v>56887630.067426719</v>
      </c>
      <c r="Q18" s="28">
        <v>9405585.4872174691</v>
      </c>
      <c r="R18" s="29">
        <v>462.00642247115798</v>
      </c>
      <c r="S18" s="28">
        <v>2412696.281459339</v>
      </c>
      <c r="T18" s="28">
        <v>1633852.2922623309</v>
      </c>
    </row>
    <row r="19" spans="1:20" x14ac:dyDescent="0.25">
      <c r="A19" s="27" t="s">
        <v>16</v>
      </c>
      <c r="B19" s="28">
        <v>55428942.614491627</v>
      </c>
      <c r="C19" s="28">
        <v>10569269.564774195</v>
      </c>
      <c r="D19" s="29">
        <v>511.11778660223951</v>
      </c>
      <c r="E19" s="28">
        <v>2626831.3358001891</v>
      </c>
      <c r="F19" s="28">
        <v>1627528.9331264857</v>
      </c>
      <c r="H19" s="27" t="s">
        <v>16</v>
      </c>
      <c r="I19" s="37">
        <f t="shared" si="1"/>
        <v>1.7166301308932708E-2</v>
      </c>
      <c r="J19" s="37">
        <f t="shared" si="2"/>
        <v>1.9427219603757262E-2</v>
      </c>
      <c r="K19" s="37">
        <f t="shared" si="3"/>
        <v>-1.2108091713884939E-2</v>
      </c>
      <c r="L19" s="37">
        <f t="shared" si="4"/>
        <v>4.8906679325104729E-3</v>
      </c>
      <c r="M19" s="37">
        <f t="shared" si="5"/>
        <v>4.5293716464112066E-5</v>
      </c>
      <c r="O19" s="27" t="s">
        <v>16</v>
      </c>
      <c r="P19" s="28">
        <v>54493490.92981483</v>
      </c>
      <c r="Q19" s="28">
        <v>10367851.045690522</v>
      </c>
      <c r="R19" s="29">
        <v>517.3822989288102</v>
      </c>
      <c r="S19" s="28">
        <v>2614046.9004500797</v>
      </c>
      <c r="T19" s="28">
        <v>1627455.2196312095</v>
      </c>
    </row>
    <row r="20" spans="1:20" x14ac:dyDescent="0.25">
      <c r="A20" s="27" t="s">
        <v>17</v>
      </c>
      <c r="B20" s="28">
        <v>38991438.159824997</v>
      </c>
      <c r="C20" s="28">
        <v>8369536.3844180638</v>
      </c>
      <c r="D20" s="29">
        <v>431.42360188508468</v>
      </c>
      <c r="E20" s="28">
        <v>1831056.1799852476</v>
      </c>
      <c r="F20" s="28">
        <v>861666.41499392351</v>
      </c>
      <c r="H20" s="27" t="s">
        <v>17</v>
      </c>
      <c r="I20" s="37">
        <f t="shared" si="1"/>
        <v>2.8585307719671604E-2</v>
      </c>
      <c r="J20" s="37">
        <f t="shared" si="2"/>
        <v>3.087160774457276E-2</v>
      </c>
      <c r="K20" s="37">
        <f t="shared" si="3"/>
        <v>6.215162170737587E-3</v>
      </c>
      <c r="L20" s="37">
        <f t="shared" si="4"/>
        <v>1.6171864492450228E-2</v>
      </c>
      <c r="M20" s="37">
        <f t="shared" si="5"/>
        <v>1.1272094688224987E-2</v>
      </c>
      <c r="O20" s="27" t="s">
        <v>17</v>
      </c>
      <c r="P20" s="28">
        <v>37907831.14165543</v>
      </c>
      <c r="Q20" s="28">
        <v>8118893.1012753723</v>
      </c>
      <c r="R20" s="29">
        <v>428.75879643312254</v>
      </c>
      <c r="S20" s="28">
        <v>1801915.8411749667</v>
      </c>
      <c r="T20" s="28">
        <v>852061.89265963587</v>
      </c>
    </row>
    <row r="21" spans="1:20" x14ac:dyDescent="0.25">
      <c r="A21" s="27" t="s">
        <v>18</v>
      </c>
      <c r="B21" s="28">
        <v>19996031.299558379</v>
      </c>
      <c r="C21" s="28">
        <v>4436354.9663694743</v>
      </c>
      <c r="D21" s="29">
        <v>192.11781726499163</v>
      </c>
      <c r="E21" s="28">
        <v>588483.21114616212</v>
      </c>
      <c r="F21" s="28">
        <v>226300.0529556899</v>
      </c>
      <c r="H21" s="27" t="s">
        <v>18</v>
      </c>
      <c r="I21" s="37">
        <f t="shared" si="1"/>
        <v>3.1877345447384187E-2</v>
      </c>
      <c r="J21" s="37">
        <f t="shared" si="2"/>
        <v>3.4170962887654532E-2</v>
      </c>
      <c r="K21" s="37">
        <f t="shared" si="3"/>
        <v>7.8472587515439063E-3</v>
      </c>
      <c r="L21" s="37">
        <f t="shared" si="4"/>
        <v>1.9424172386256044E-2</v>
      </c>
      <c r="M21" s="37">
        <f t="shared" si="5"/>
        <v>1.4508720628447547E-2</v>
      </c>
      <c r="O21" s="27" t="s">
        <v>18</v>
      </c>
      <c r="P21" s="28">
        <v>19378302.457923263</v>
      </c>
      <c r="Q21" s="28">
        <v>4289769.4148964519</v>
      </c>
      <c r="R21" s="29">
        <v>190.62195744122457</v>
      </c>
      <c r="S21" s="28">
        <v>577270.21497699781</v>
      </c>
      <c r="T21" s="28">
        <v>223063.68427814607</v>
      </c>
    </row>
    <row r="22" spans="1:20" x14ac:dyDescent="0.25">
      <c r="A22" s="27" t="s">
        <v>19</v>
      </c>
      <c r="B22" s="28">
        <v>11804676.748041572</v>
      </c>
      <c r="C22" s="28">
        <v>2553159.2479400234</v>
      </c>
      <c r="D22" s="29">
        <v>118.65698128278333</v>
      </c>
      <c r="E22" s="28">
        <v>571344.486426602</v>
      </c>
      <c r="F22" s="28">
        <v>342890.38915241347</v>
      </c>
      <c r="H22" s="27" t="s">
        <v>19</v>
      </c>
      <c r="I22" s="37">
        <f t="shared" si="1"/>
        <v>3.527342835103231E-2</v>
      </c>
      <c r="J22" s="37">
        <f t="shared" si="2"/>
        <v>3.7574594474302891E-2</v>
      </c>
      <c r="K22" s="37">
        <f t="shared" si="3"/>
        <v>9.5309379051935483E-3</v>
      </c>
      <c r="L22" s="37">
        <f t="shared" si="4"/>
        <v>2.2779269790691892E-2</v>
      </c>
      <c r="M22" s="37">
        <f t="shared" si="5"/>
        <v>1.7847640449615065E-2</v>
      </c>
      <c r="O22" s="27" t="s">
        <v>19</v>
      </c>
      <c r="P22" s="28">
        <v>11402472.452947894</v>
      </c>
      <c r="Q22" s="28">
        <v>2460699.4634767496</v>
      </c>
      <c r="R22" s="29">
        <v>117.53674585644701</v>
      </c>
      <c r="S22" s="28">
        <v>558619.54118753853</v>
      </c>
      <c r="T22" s="28">
        <v>336877.91328076186</v>
      </c>
    </row>
    <row r="23" spans="1:20" x14ac:dyDescent="0.25">
      <c r="A23" s="27" t="s">
        <v>20</v>
      </c>
      <c r="B23" s="28">
        <v>4211623.4315419151</v>
      </c>
      <c r="C23" s="28">
        <v>964077.12317588367</v>
      </c>
      <c r="D23" s="29">
        <v>42.072610445632733</v>
      </c>
      <c r="E23" s="28">
        <v>163698.14481265924</v>
      </c>
      <c r="F23" s="28">
        <v>113059.57180288136</v>
      </c>
      <c r="H23" s="27" t="s">
        <v>20</v>
      </c>
      <c r="I23" s="37">
        <f t="shared" si="1"/>
        <v>2.795698111664402E-2</v>
      </c>
      <c r="J23" s="37">
        <f t="shared" si="2"/>
        <v>3.024188452123866E-2</v>
      </c>
      <c r="K23" s="37">
        <f t="shared" si="3"/>
        <v>5.9036561111933672E-3</v>
      </c>
      <c r="L23" s="37">
        <f t="shared" si="4"/>
        <v>1.5551120825477271E-2</v>
      </c>
      <c r="M23" s="37">
        <f t="shared" si="5"/>
        <v>1.0654344118366632E-2</v>
      </c>
      <c r="O23" s="27" t="s">
        <v>20</v>
      </c>
      <c r="P23" s="28">
        <v>4097081.404094297</v>
      </c>
      <c r="Q23" s="28">
        <v>935777.44960728113</v>
      </c>
      <c r="R23" s="29">
        <v>41.825685978997967</v>
      </c>
      <c r="S23" s="28">
        <v>161191.4372952485</v>
      </c>
      <c r="T23" s="28">
        <v>111867.69488583918</v>
      </c>
    </row>
    <row r="24" spans="1:20" x14ac:dyDescent="0.25">
      <c r="A24" s="27" t="s">
        <v>21</v>
      </c>
      <c r="B24" s="28">
        <v>48754578.521022946</v>
      </c>
      <c r="C24" s="28">
        <v>9340022.936441645</v>
      </c>
      <c r="D24" s="29">
        <v>476.97274523670114</v>
      </c>
      <c r="E24" s="28">
        <v>2185075.3735267692</v>
      </c>
      <c r="F24" s="28">
        <v>753682.86015344923</v>
      </c>
      <c r="H24" s="27" t="s">
        <v>21</v>
      </c>
      <c r="I24" s="37">
        <f t="shared" si="1"/>
        <v>1.309919357384981E-2</v>
      </c>
      <c r="J24" s="37">
        <f t="shared" si="2"/>
        <v>1.5351071657380144E-2</v>
      </c>
      <c r="K24" s="37">
        <f t="shared" si="3"/>
        <v>-1.4624029235515978E-3</v>
      </c>
      <c r="L24" s="37">
        <f t="shared" si="4"/>
        <v>8.7264393466246482E-4</v>
      </c>
      <c r="M24" s="37">
        <f t="shared" si="5"/>
        <v>-3.9533562036851988E-3</v>
      </c>
      <c r="O24" s="27" t="s">
        <v>21</v>
      </c>
      <c r="P24" s="28">
        <v>48124190.434930973</v>
      </c>
      <c r="Q24" s="28">
        <v>9198811.3246344607</v>
      </c>
      <c r="R24" s="29">
        <v>477.67129313227446</v>
      </c>
      <c r="S24" s="28">
        <v>2183170.2432556567</v>
      </c>
      <c r="T24" s="28">
        <v>756674.26304542879</v>
      </c>
    </row>
    <row r="25" spans="1:20" x14ac:dyDescent="0.25">
      <c r="A25" s="27" t="s">
        <v>22</v>
      </c>
      <c r="B25" s="28">
        <v>96410639.04090184</v>
      </c>
      <c r="C25" s="28">
        <v>13247279.763962293</v>
      </c>
      <c r="D25" s="29">
        <v>662.36535822890187</v>
      </c>
      <c r="E25" s="28">
        <v>4248163.8746920861</v>
      </c>
      <c r="F25" s="28">
        <v>2140089.7303230111</v>
      </c>
      <c r="H25" s="27" t="s">
        <v>22</v>
      </c>
      <c r="I25" s="37">
        <f t="shared" si="1"/>
        <v>2.7469349620476979E-2</v>
      </c>
      <c r="J25" s="37">
        <f t="shared" si="2"/>
        <v>2.9753169136458979E-2</v>
      </c>
      <c r="K25" s="37">
        <f t="shared" si="3"/>
        <v>5.6619025945532364E-3</v>
      </c>
      <c r="L25" s="37">
        <f t="shared" si="4"/>
        <v>1.5069374291741378E-2</v>
      </c>
      <c r="M25" s="37">
        <f t="shared" si="5"/>
        <v>1.0174920466420767E-2</v>
      </c>
      <c r="O25" s="27" t="s">
        <v>22</v>
      </c>
      <c r="P25" s="28">
        <v>93833104.682406023</v>
      </c>
      <c r="Q25" s="28">
        <v>12864519.53828055</v>
      </c>
      <c r="R25" s="29">
        <v>658.63622408290018</v>
      </c>
      <c r="S25" s="28">
        <v>4185097.0803411514</v>
      </c>
      <c r="T25" s="28">
        <v>2118533.8172273003</v>
      </c>
    </row>
    <row r="26" spans="1:20" x14ac:dyDescent="0.25">
      <c r="A26" s="27" t="s">
        <v>23</v>
      </c>
      <c r="B26" s="28">
        <v>72042670.077263057</v>
      </c>
      <c r="C26" s="28">
        <v>13794505.402337784</v>
      </c>
      <c r="D26" s="29">
        <v>683.35400073958556</v>
      </c>
      <c r="E26" s="28">
        <v>3368148.1534171379</v>
      </c>
      <c r="F26" s="28">
        <v>2112997.4599520541</v>
      </c>
      <c r="H26" s="27" t="s">
        <v>23</v>
      </c>
      <c r="I26" s="37">
        <f t="shared" si="1"/>
        <v>4.359740552025948E-2</v>
      </c>
      <c r="J26" s="37">
        <f t="shared" si="2"/>
        <v>4.59170738611554E-2</v>
      </c>
      <c r="K26" s="37">
        <f t="shared" si="3"/>
        <v>1.3562316304779998E-2</v>
      </c>
      <c r="L26" s="37">
        <f t="shared" si="4"/>
        <v>3.1002789353496318E-2</v>
      </c>
      <c r="M26" s="37">
        <f t="shared" si="5"/>
        <v>2.6031507908039986E-2</v>
      </c>
      <c r="O26" s="27" t="s">
        <v>23</v>
      </c>
      <c r="P26" s="28">
        <v>69033009.948264465</v>
      </c>
      <c r="Q26" s="28">
        <v>13188909.280745706</v>
      </c>
      <c r="R26" s="29">
        <v>674.21014943702767</v>
      </c>
      <c r="S26" s="28">
        <v>3266866.1891100984</v>
      </c>
      <c r="T26" s="28">
        <v>2059388.4726407791</v>
      </c>
    </row>
    <row r="27" spans="1:20" x14ac:dyDescent="0.25">
      <c r="A27" s="27" t="s">
        <v>24</v>
      </c>
      <c r="B27" s="28">
        <v>3095107.600184028</v>
      </c>
      <c r="C27" s="28">
        <v>724309.78085794416</v>
      </c>
      <c r="D27" s="29">
        <v>30.06671168029721</v>
      </c>
      <c r="E27" s="28">
        <v>130579.70877731529</v>
      </c>
      <c r="F27" s="28">
        <v>89385.621904387022</v>
      </c>
      <c r="H27" s="27" t="s">
        <v>24</v>
      </c>
      <c r="I27" s="37">
        <f t="shared" si="1"/>
        <v>4.783036787632855E-2</v>
      </c>
      <c r="J27" s="37">
        <f t="shared" si="2"/>
        <v>5.0159445083817422E-2</v>
      </c>
      <c r="K27" s="37">
        <f t="shared" si="3"/>
        <v>1.5756303396027738E-2</v>
      </c>
      <c r="L27" s="37">
        <f t="shared" si="4"/>
        <v>3.5184666362053862E-2</v>
      </c>
      <c r="M27" s="37">
        <f t="shared" si="5"/>
        <v>3.0193220773692797E-2</v>
      </c>
      <c r="O27" s="27" t="s">
        <v>24</v>
      </c>
      <c r="P27" s="28">
        <v>2953825.060879827</v>
      </c>
      <c r="Q27" s="28">
        <v>689714.10412838229</v>
      </c>
      <c r="R27" s="29">
        <v>29.600320056861772</v>
      </c>
      <c r="S27" s="28">
        <v>126141.46347067828</v>
      </c>
      <c r="T27" s="28">
        <v>86765.880518274891</v>
      </c>
    </row>
    <row r="28" spans="1:20" x14ac:dyDescent="0.25">
      <c r="A28" s="27" t="s">
        <v>25</v>
      </c>
      <c r="B28" s="28">
        <v>13920890.764527116</v>
      </c>
      <c r="C28" s="28">
        <v>2894568.8483492141</v>
      </c>
      <c r="D28" s="29">
        <v>139.59338791189958</v>
      </c>
      <c r="E28" s="28">
        <v>604314.43290464603</v>
      </c>
      <c r="F28" s="28">
        <v>367098.78053669061</v>
      </c>
      <c r="H28" s="27" t="s">
        <v>25</v>
      </c>
      <c r="I28" s="37">
        <f t="shared" si="1"/>
        <v>2.8640838062864216E-2</v>
      </c>
      <c r="J28" s="37">
        <f t="shared" si="2"/>
        <v>3.092726151848546E-2</v>
      </c>
      <c r="K28" s="37">
        <f t="shared" si="3"/>
        <v>6.2426925002030398E-3</v>
      </c>
      <c r="L28" s="37">
        <f t="shared" si="4"/>
        <v>1.6226724669778037E-2</v>
      </c>
      <c r="M28" s="37">
        <f t="shared" si="5"/>
        <v>1.1326690341164847E-2</v>
      </c>
      <c r="O28" s="27" t="s">
        <v>25</v>
      </c>
      <c r="P28" s="28">
        <v>13533286.108631395</v>
      </c>
      <c r="Q28" s="28">
        <v>2807733.3449168</v>
      </c>
      <c r="R28" s="29">
        <v>138.72735568896707</v>
      </c>
      <c r="S28" s="28">
        <v>594664.96819498378</v>
      </c>
      <c r="T28" s="28">
        <v>362987.33539095277</v>
      </c>
    </row>
    <row r="29" spans="1:20" x14ac:dyDescent="0.25">
      <c r="A29" s="27" t="s">
        <v>26</v>
      </c>
      <c r="B29" s="28">
        <v>251791235.35526681</v>
      </c>
      <c r="C29" s="28">
        <v>55289223.438321054</v>
      </c>
      <c r="D29" s="29">
        <v>2558.1848115544262</v>
      </c>
      <c r="E29" s="28">
        <v>10424573.414285742</v>
      </c>
      <c r="F29" s="28">
        <v>8498625.7612103112</v>
      </c>
      <c r="H29" s="27" t="s">
        <v>26</v>
      </c>
      <c r="I29" s="37">
        <f t="shared" si="1"/>
        <v>3.8171482530147793E-2</v>
      </c>
      <c r="J29" s="37">
        <f t="shared" si="2"/>
        <v>4.047909033724606E-2</v>
      </c>
      <c r="K29" s="37">
        <f t="shared" si="3"/>
        <v>9.4390485158202253E-3</v>
      </c>
      <c r="L29" s="37">
        <f t="shared" si="4"/>
        <v>2.5642348911587121E-2</v>
      </c>
      <c r="M29" s="37">
        <f t="shared" si="5"/>
        <v>2.0696914397277499E-2</v>
      </c>
      <c r="O29" s="27" t="s">
        <v>26</v>
      </c>
      <c r="P29" s="28">
        <v>242533376.79977641</v>
      </c>
      <c r="Q29" s="28">
        <v>53138235.983579829</v>
      </c>
      <c r="R29" s="29">
        <v>2534.2637728506038</v>
      </c>
      <c r="S29" s="28">
        <v>10163945.965519376</v>
      </c>
      <c r="T29" s="28">
        <v>8326297.1028268049</v>
      </c>
    </row>
    <row r="30" spans="1:20" x14ac:dyDescent="0.25">
      <c r="A30" s="27" t="s">
        <v>27</v>
      </c>
      <c r="B30" s="28">
        <v>363760870.87081081</v>
      </c>
      <c r="C30" s="28">
        <v>69386025.975947589</v>
      </c>
      <c r="D30" s="29">
        <v>3358.2020492545148</v>
      </c>
      <c r="E30" s="28">
        <v>16875383.026283756</v>
      </c>
      <c r="F30" s="28">
        <v>12988257.574431971</v>
      </c>
      <c r="H30" s="27" t="s">
        <v>27</v>
      </c>
      <c r="I30" s="37">
        <f t="shared" si="1"/>
        <v>5.9154730024905344E-2</v>
      </c>
      <c r="J30" s="37">
        <f t="shared" si="2"/>
        <v>6.1508978590830043E-2</v>
      </c>
      <c r="K30" s="37">
        <f t="shared" si="3"/>
        <v>2.137059286388987E-2</v>
      </c>
      <c r="L30" s="37">
        <f t="shared" si="4"/>
        <v>4.6372360870561291E-2</v>
      </c>
      <c r="M30" s="37">
        <f t="shared" si="5"/>
        <v>4.1326970541505359E-2</v>
      </c>
      <c r="O30" s="27" t="s">
        <v>27</v>
      </c>
      <c r="P30" s="28">
        <v>343444503.96049047</v>
      </c>
      <c r="Q30" s="28">
        <v>65365463.105228402</v>
      </c>
      <c r="R30" s="29">
        <v>3287.9368886451152</v>
      </c>
      <c r="S30" s="28">
        <v>16127512.210131168</v>
      </c>
      <c r="T30" s="28">
        <v>12472794.75310035</v>
      </c>
    </row>
    <row r="31" spans="1:20" x14ac:dyDescent="0.25">
      <c r="A31" s="27" t="s">
        <v>28</v>
      </c>
      <c r="B31" s="28">
        <v>503645414.74735272</v>
      </c>
      <c r="C31" s="28">
        <v>99063786.133449972</v>
      </c>
      <c r="D31" s="29">
        <v>4969.9401631623632</v>
      </c>
      <c r="E31" s="28">
        <v>19760003.859192267</v>
      </c>
      <c r="F31" s="28">
        <v>11241585.45909003</v>
      </c>
      <c r="H31" s="27" t="s">
        <v>28</v>
      </c>
      <c r="I31" s="37">
        <f t="shared" si="1"/>
        <v>5.1641228073616041E-2</v>
      </c>
      <c r="J31" s="37">
        <f t="shared" si="2"/>
        <v>5.3978775915187738E-2</v>
      </c>
      <c r="K31" s="37">
        <f t="shared" si="3"/>
        <v>1.7645617071130992E-2</v>
      </c>
      <c r="L31" s="37">
        <f t="shared" si="4"/>
        <v>3.8949535335909724E-2</v>
      </c>
      <c r="M31" s="37">
        <f t="shared" si="5"/>
        <v>3.3939936330828813E-2</v>
      </c>
      <c r="O31" s="27" t="s">
        <v>28</v>
      </c>
      <c r="P31" s="28">
        <v>478913722.0018698</v>
      </c>
      <c r="Q31" s="28">
        <v>93990304.546152934</v>
      </c>
      <c r="R31" s="29">
        <v>4883.7631487730132</v>
      </c>
      <c r="S31" s="28">
        <v>19019214.299762432</v>
      </c>
      <c r="T31" s="28">
        <v>10872571.088590847</v>
      </c>
    </row>
    <row r="32" spans="1:20" x14ac:dyDescent="0.25">
      <c r="A32" s="27" t="s">
        <v>29</v>
      </c>
      <c r="B32" s="28">
        <v>20133183.107479163</v>
      </c>
      <c r="C32" s="28">
        <v>4108531.6180767198</v>
      </c>
      <c r="D32" s="29">
        <v>195.04272863995493</v>
      </c>
      <c r="E32" s="28">
        <v>841295.31187469163</v>
      </c>
      <c r="F32" s="28">
        <v>578448.9729842185</v>
      </c>
      <c r="H32" s="27" t="s">
        <v>29</v>
      </c>
      <c r="I32" s="37">
        <f t="shared" si="1"/>
        <v>5.359508907281163E-2</v>
      </c>
      <c r="J32" s="37">
        <f t="shared" si="2"/>
        <v>5.5936979881774818E-2</v>
      </c>
      <c r="K32" s="37">
        <f t="shared" si="3"/>
        <v>1.8614284540920956E-2</v>
      </c>
      <c r="L32" s="37">
        <f t="shared" si="4"/>
        <v>4.0879816236881306E-2</v>
      </c>
      <c r="M32" s="37">
        <f t="shared" si="5"/>
        <v>3.586090981796386E-2</v>
      </c>
      <c r="O32" s="27" t="s">
        <v>29</v>
      </c>
      <c r="P32" s="28">
        <v>19109032.792851035</v>
      </c>
      <c r="Q32" s="28">
        <v>3890887.1422769194</v>
      </c>
      <c r="R32" s="29">
        <v>191.47849347887231</v>
      </c>
      <c r="S32" s="28">
        <v>808254.03543345421</v>
      </c>
      <c r="T32" s="28">
        <v>558423.40173438122</v>
      </c>
    </row>
    <row r="33" spans="1:20" x14ac:dyDescent="0.25">
      <c r="A33" s="27" t="s">
        <v>30</v>
      </c>
      <c r="B33" s="28">
        <v>41573229.973832682</v>
      </c>
      <c r="C33" s="28">
        <v>11118626.126601996</v>
      </c>
      <c r="D33" s="29">
        <v>545.97416444785483</v>
      </c>
      <c r="E33" s="28">
        <v>1874094.0414477456</v>
      </c>
      <c r="F33" s="28">
        <v>1635114.0579916926</v>
      </c>
      <c r="H33" s="27" t="s">
        <v>30</v>
      </c>
      <c r="I33" s="37">
        <f t="shared" si="1"/>
        <v>2.100323916608593E-2</v>
      </c>
      <c r="J33" s="37">
        <f t="shared" si="2"/>
        <v>2.3272686059416126E-2</v>
      </c>
      <c r="K33" s="37">
        <f t="shared" si="3"/>
        <v>2.4561930503130824E-3</v>
      </c>
      <c r="L33" s="37">
        <f t="shared" si="4"/>
        <v>8.6812998489713689E-3</v>
      </c>
      <c r="M33" s="37">
        <f t="shared" si="5"/>
        <v>3.8176479926441687E-3</v>
      </c>
      <c r="O33" s="27" t="s">
        <v>30</v>
      </c>
      <c r="P33" s="28">
        <v>40718019.668368548</v>
      </c>
      <c r="Q33" s="28">
        <v>10865750.916717418</v>
      </c>
      <c r="R33" s="29">
        <v>544.636432228069</v>
      </c>
      <c r="S33" s="28">
        <v>1857964.494561713</v>
      </c>
      <c r="T33" s="28">
        <v>1628895.508324112</v>
      </c>
    </row>
    <row r="34" spans="1:20" x14ac:dyDescent="0.25">
      <c r="A34" s="27" t="s">
        <v>31</v>
      </c>
      <c r="B34" s="28">
        <v>5678245.3149410188</v>
      </c>
      <c r="C34" s="28">
        <v>1351176.7032048451</v>
      </c>
      <c r="D34" s="29">
        <v>55.168967094898854</v>
      </c>
      <c r="E34" s="28">
        <v>214101.8460014078</v>
      </c>
      <c r="F34" s="28">
        <v>157584.59613423902</v>
      </c>
      <c r="H34" s="27" t="s">
        <v>31</v>
      </c>
      <c r="I34" s="37">
        <f t="shared" si="1"/>
        <v>4.7298095236202098E-2</v>
      </c>
      <c r="J34" s="37">
        <f t="shared" si="2"/>
        <v>4.9625989328453857E-2</v>
      </c>
      <c r="K34" s="37">
        <f t="shared" si="3"/>
        <v>1.5492418098269845E-2</v>
      </c>
      <c r="L34" s="37">
        <f t="shared" si="4"/>
        <v>3.4658817434331191E-2</v>
      </c>
      <c r="M34" s="37">
        <f t="shared" si="5"/>
        <v>2.9669907380349247E-2</v>
      </c>
      <c r="O34" s="27" t="s">
        <v>31</v>
      </c>
      <c r="P34" s="28">
        <v>5421804.2988614216</v>
      </c>
      <c r="Q34" s="28">
        <v>1287293.4901977056</v>
      </c>
      <c r="R34" s="29">
        <v>54.327305759913727</v>
      </c>
      <c r="S34" s="28">
        <v>206929.9003630215</v>
      </c>
      <c r="T34" s="28">
        <v>153043.80074111355</v>
      </c>
    </row>
    <row r="35" spans="1:20" x14ac:dyDescent="0.25">
      <c r="A35" s="27" t="s">
        <v>32</v>
      </c>
      <c r="B35" s="28">
        <v>4249456.7743818406</v>
      </c>
      <c r="C35" s="28">
        <v>892364.85628284467</v>
      </c>
      <c r="D35" s="29">
        <v>47.697432594567111</v>
      </c>
      <c r="E35" s="28">
        <v>179780.27368718418</v>
      </c>
      <c r="F35" s="28">
        <v>149506.1728545292</v>
      </c>
      <c r="H35" s="27" t="s">
        <v>32</v>
      </c>
      <c r="I35" s="37">
        <f t="shared" si="1"/>
        <v>2.4165591735858971E-2</v>
      </c>
      <c r="J35" s="37">
        <f t="shared" si="2"/>
        <v>2.6442067785356294E-2</v>
      </c>
      <c r="K35" s="37">
        <f t="shared" si="3"/>
        <v>4.0239955007472794E-3</v>
      </c>
      <c r="L35" s="37">
        <f t="shared" si="4"/>
        <v>1.1805487685304428E-2</v>
      </c>
      <c r="M35" s="37">
        <f t="shared" si="5"/>
        <v>6.9267716437169113E-3</v>
      </c>
      <c r="O35" s="27" t="s">
        <v>32</v>
      </c>
      <c r="P35" s="28">
        <v>4149189.1630331315</v>
      </c>
      <c r="Q35" s="28">
        <v>869376.73765476549</v>
      </c>
      <c r="R35" s="29">
        <v>47.506267587537565</v>
      </c>
      <c r="S35" s="28">
        <v>177682.64342829905</v>
      </c>
      <c r="T35" s="28">
        <v>148477.7017205272</v>
      </c>
    </row>
    <row r="36" spans="1:20" x14ac:dyDescent="0.25">
      <c r="A36" s="27" t="s">
        <v>33</v>
      </c>
      <c r="B36" s="28">
        <v>42674399.304625764</v>
      </c>
      <c r="C36" s="28">
        <v>8480080.5604877677</v>
      </c>
      <c r="D36" s="29">
        <v>416.00881258353473</v>
      </c>
      <c r="E36" s="28">
        <v>1801516.5052015332</v>
      </c>
      <c r="F36" s="28">
        <v>975586.49314444652</v>
      </c>
      <c r="H36" s="27" t="s">
        <v>33</v>
      </c>
      <c r="I36" s="37">
        <f t="shared" si="1"/>
        <v>5.9000890395991323E-2</v>
      </c>
      <c r="J36" s="37">
        <f t="shared" si="2"/>
        <v>6.1354797013081219E-2</v>
      </c>
      <c r="K36" s="37">
        <f t="shared" si="3"/>
        <v>2.1294323649163394E-2</v>
      </c>
      <c r="L36" s="37">
        <f t="shared" si="4"/>
        <v>4.6220377849442107E-2</v>
      </c>
      <c r="M36" s="37">
        <f t="shared" si="5"/>
        <v>4.1175720350966616E-2</v>
      </c>
      <c r="O36" s="27" t="s">
        <v>33</v>
      </c>
      <c r="P36" s="28">
        <v>40296849.314893931</v>
      </c>
      <c r="Q36" s="28">
        <v>7989864.0721772239</v>
      </c>
      <c r="R36" s="29">
        <v>407.33489156887032</v>
      </c>
      <c r="S36" s="28">
        <v>1721928.3272847731</v>
      </c>
      <c r="T36" s="28">
        <v>937004.65164092497</v>
      </c>
    </row>
    <row r="37" spans="1:20" x14ac:dyDescent="0.25">
      <c r="A37" s="27" t="s">
        <v>34</v>
      </c>
      <c r="B37" s="28">
        <v>6039040.8712180778</v>
      </c>
      <c r="C37" s="28">
        <v>1121420.5123580999</v>
      </c>
      <c r="D37" s="29">
        <v>56.252429332193167</v>
      </c>
      <c r="E37" s="28">
        <v>311708.94498288241</v>
      </c>
      <c r="F37" s="28">
        <v>175427.96024216045</v>
      </c>
      <c r="H37" s="27" t="s">
        <v>34</v>
      </c>
      <c r="I37" s="37">
        <f t="shared" si="1"/>
        <v>4.3717659255152252E-2</v>
      </c>
      <c r="J37" s="37">
        <f t="shared" si="2"/>
        <v>4.6037594891444211E-2</v>
      </c>
      <c r="K37" s="37">
        <f t="shared" si="3"/>
        <v>1.3679109096174091E-2</v>
      </c>
      <c r="L37" s="37">
        <f t="shared" si="4"/>
        <v>3.1121591810697291E-2</v>
      </c>
      <c r="M37" s="37">
        <f t="shared" si="5"/>
        <v>2.6149737524452377E-2</v>
      </c>
      <c r="O37" s="27" t="s">
        <v>34</v>
      </c>
      <c r="P37" s="28">
        <v>5786086.7042604527</v>
      </c>
      <c r="Q37" s="28">
        <v>1072065.2085879177</v>
      </c>
      <c r="R37" s="29">
        <v>55.493330016783595</v>
      </c>
      <c r="S37" s="28">
        <v>302300.86098333664</v>
      </c>
      <c r="T37" s="28">
        <v>170957.46734328833</v>
      </c>
    </row>
    <row r="38" spans="1:20" x14ac:dyDescent="0.25">
      <c r="A38" s="27" t="s">
        <v>35</v>
      </c>
      <c r="B38" s="28">
        <v>86900384.910546273</v>
      </c>
      <c r="C38" s="28">
        <v>17393249.63688305</v>
      </c>
      <c r="D38" s="29">
        <v>859.44475929945679</v>
      </c>
      <c r="E38" s="28">
        <v>3716848.011025656</v>
      </c>
      <c r="F38" s="28">
        <v>2080107.5299321581</v>
      </c>
      <c r="H38" s="27" t="s">
        <v>35</v>
      </c>
      <c r="I38" s="37">
        <f t="shared" si="1"/>
        <v>1.1179360439792063E-2</v>
      </c>
      <c r="J38" s="37">
        <f t="shared" si="2"/>
        <v>1.3426971191766057E-2</v>
      </c>
      <c r="K38" s="37">
        <f t="shared" si="3"/>
        <v>-1.7922726383162391E-2</v>
      </c>
      <c r="L38" s="37">
        <f t="shared" si="4"/>
        <v>-1.0240197651859573E-3</v>
      </c>
      <c r="M38" s="37">
        <f t="shared" si="5"/>
        <v>-5.8408745848627097E-3</v>
      </c>
      <c r="O38" s="27" t="s">
        <v>35</v>
      </c>
      <c r="P38" s="28">
        <v>85939634.757527784</v>
      </c>
      <c r="Q38" s="28">
        <v>17162805.146609627</v>
      </c>
      <c r="R38" s="29">
        <v>875.12946525506652</v>
      </c>
      <c r="S38" s="28">
        <v>3720658.0383964721</v>
      </c>
      <c r="T38" s="28">
        <v>2092328.5586334628</v>
      </c>
    </row>
    <row r="39" spans="1:20" x14ac:dyDescent="0.25">
      <c r="A39" s="27" t="s">
        <v>36</v>
      </c>
      <c r="B39" s="28">
        <v>7558628.9826695295</v>
      </c>
      <c r="C39" s="28">
        <v>1684815.5709608328</v>
      </c>
      <c r="D39" s="29">
        <v>73.978118315126025</v>
      </c>
      <c r="E39" s="28">
        <v>419818.73968171369</v>
      </c>
      <c r="F39" s="28">
        <v>172836.89367146653</v>
      </c>
      <c r="H39" s="27" t="s">
        <v>36</v>
      </c>
      <c r="I39" s="37">
        <f t="shared" si="1"/>
        <v>1.71376253581077E-2</v>
      </c>
      <c r="J39" s="37">
        <f t="shared" si="2"/>
        <v>1.9398479913127709E-2</v>
      </c>
      <c r="K39" s="37">
        <f t="shared" si="3"/>
        <v>-1.2135942361066299E-2</v>
      </c>
      <c r="L39" s="37">
        <f t="shared" si="4"/>
        <v>4.8623380563230789E-3</v>
      </c>
      <c r="M39" s="37">
        <f t="shared" si="5"/>
        <v>1.7100441059625382E-5</v>
      </c>
      <c r="O39" s="27" t="s">
        <v>36</v>
      </c>
      <c r="P39" s="28">
        <v>7431274.5829339782</v>
      </c>
      <c r="Q39" s="28">
        <v>1652754.6432131343</v>
      </c>
      <c r="R39" s="29">
        <v>74.886941925935702</v>
      </c>
      <c r="S39" s="28">
        <v>417787.31651318254</v>
      </c>
      <c r="T39" s="28">
        <v>172833.93813489436</v>
      </c>
    </row>
    <row r="40" spans="1:20" x14ac:dyDescent="0.25">
      <c r="A40" s="27" t="s">
        <v>37</v>
      </c>
      <c r="B40" s="28">
        <v>15347148.832780415</v>
      </c>
      <c r="C40" s="28">
        <v>3281656.7823923193</v>
      </c>
      <c r="D40" s="29">
        <v>149.35835009417414</v>
      </c>
      <c r="E40" s="28">
        <v>638509.08283472422</v>
      </c>
      <c r="F40" s="28">
        <v>464575.75031500193</v>
      </c>
      <c r="H40" s="27" t="s">
        <v>37</v>
      </c>
      <c r="I40" s="37">
        <f t="shared" si="1"/>
        <v>4.9464961644611227E-2</v>
      </c>
      <c r="J40" s="37">
        <f t="shared" si="2"/>
        <v>5.1797672164519692E-2</v>
      </c>
      <c r="K40" s="37">
        <f t="shared" si="3"/>
        <v>1.9261002162935359E-2</v>
      </c>
      <c r="L40" s="37">
        <f t="shared" si="4"/>
        <v>3.6799533096721015E-2</v>
      </c>
      <c r="M40" s="37">
        <f t="shared" si="5"/>
        <v>3.1800300956162042E-2</v>
      </c>
      <c r="O40" s="27" t="s">
        <v>37</v>
      </c>
      <c r="P40" s="28">
        <v>14623783.921980564</v>
      </c>
      <c r="Q40" s="28">
        <v>3120045.6791646238</v>
      </c>
      <c r="R40" s="29">
        <v>146.53592139523283</v>
      </c>
      <c r="S40" s="28">
        <v>615846.22914288961</v>
      </c>
      <c r="T40" s="28">
        <v>450257.42857845925</v>
      </c>
    </row>
    <row r="41" spans="1:20" x14ac:dyDescent="0.25">
      <c r="A41" s="27" t="s">
        <v>38</v>
      </c>
      <c r="B41" s="28">
        <v>28168803.883521363</v>
      </c>
      <c r="C41" s="28">
        <v>4678036.6871880488</v>
      </c>
      <c r="D41" s="29">
        <v>208.1493473627163</v>
      </c>
      <c r="E41" s="28">
        <v>1674675.3714009845</v>
      </c>
      <c r="F41" s="28">
        <v>1093263.7542352679</v>
      </c>
      <c r="H41" s="27" t="s">
        <v>38</v>
      </c>
      <c r="I41" s="37">
        <f t="shared" si="1"/>
        <v>8.2945821945719755E-2</v>
      </c>
      <c r="J41" s="37">
        <f t="shared" si="2"/>
        <v>8.5352952439514018E-2</v>
      </c>
      <c r="K41" s="37">
        <f t="shared" si="3"/>
        <v>3.3165524450104344E-2</v>
      </c>
      <c r="L41" s="37">
        <f t="shared" si="4"/>
        <v>6.9876330890395799E-2</v>
      </c>
      <c r="M41" s="37">
        <f t="shared" si="5"/>
        <v>6.4717609296613077E-2</v>
      </c>
      <c r="O41" s="27" t="s">
        <v>38</v>
      </c>
      <c r="P41" s="28">
        <v>26011277.1227195</v>
      </c>
      <c r="Q41" s="28">
        <v>4310152.4501070101</v>
      </c>
      <c r="R41" s="29">
        <v>201.46756975219671</v>
      </c>
      <c r="S41" s="28">
        <v>1565298.0845059445</v>
      </c>
      <c r="T41" s="28">
        <v>1026811.0010479805</v>
      </c>
    </row>
    <row r="42" spans="1:20" x14ac:dyDescent="0.25">
      <c r="A42" s="27" t="s">
        <v>39</v>
      </c>
      <c r="B42" s="28">
        <v>31863106.501502886</v>
      </c>
      <c r="C42" s="28">
        <v>7110471.0962517662</v>
      </c>
      <c r="D42" s="29">
        <v>359.3720215297472</v>
      </c>
      <c r="E42" s="28">
        <v>1448896.2995608591</v>
      </c>
      <c r="F42" s="28">
        <v>932292.99964051892</v>
      </c>
      <c r="H42" s="27" t="s">
        <v>39</v>
      </c>
      <c r="I42" s="37">
        <f t="shared" si="1"/>
        <v>2.0210698374819147E-2</v>
      </c>
      <c r="J42" s="37">
        <f t="shared" si="2"/>
        <v>2.2478383638834698E-2</v>
      </c>
      <c r="K42" s="37">
        <f t="shared" si="3"/>
        <v>-9.1513134337465329E-3</v>
      </c>
      <c r="L42" s="37">
        <f t="shared" si="4"/>
        <v>7.8983238065337691E-3</v>
      </c>
      <c r="M42" s="37">
        <f t="shared" si="5"/>
        <v>3.0384472981612731E-3</v>
      </c>
      <c r="O42" s="27" t="s">
        <v>39</v>
      </c>
      <c r="P42" s="28">
        <v>31231888.228833862</v>
      </c>
      <c r="Q42" s="28">
        <v>6954152.9777350919</v>
      </c>
      <c r="R42" s="29">
        <v>362.69112166372906</v>
      </c>
      <c r="S42" s="28">
        <v>1437542.1263613242</v>
      </c>
      <c r="T42" s="28">
        <v>929468.85750171787</v>
      </c>
    </row>
    <row r="43" spans="1:20" x14ac:dyDescent="0.25">
      <c r="A43" s="27" t="s">
        <v>40</v>
      </c>
      <c r="B43" s="28">
        <v>3164065686.6015787</v>
      </c>
      <c r="C43" s="28">
        <v>699077827.27220297</v>
      </c>
      <c r="D43" s="29">
        <v>31177.158055503696</v>
      </c>
      <c r="E43" s="28">
        <v>158677132.24733251</v>
      </c>
      <c r="F43" s="28">
        <v>58565848.482527509</v>
      </c>
      <c r="H43" s="27" t="s">
        <v>40</v>
      </c>
      <c r="I43" s="37">
        <f t="shared" si="1"/>
        <v>4.3320090935169198E-2</v>
      </c>
      <c r="J43" s="37">
        <f t="shared" si="2"/>
        <v>4.5639142871827243E-2</v>
      </c>
      <c r="K43" s="37">
        <f t="shared" si="3"/>
        <v>1.3292982928017727E-2</v>
      </c>
      <c r="L43" s="37">
        <f t="shared" si="4"/>
        <v>3.072882152908063E-2</v>
      </c>
      <c r="M43" s="37">
        <f t="shared" si="5"/>
        <v>2.5758861099606234E-2</v>
      </c>
      <c r="O43" s="27" t="s">
        <v>40</v>
      </c>
      <c r="P43" s="28">
        <v>3032689309.9178233</v>
      </c>
      <c r="Q43" s="28">
        <v>668565089.62757409</v>
      </c>
      <c r="R43" s="29">
        <v>30768.157463613323</v>
      </c>
      <c r="S43" s="28">
        <v>153946536.59915695</v>
      </c>
      <c r="T43" s="28">
        <v>57095142.6339572</v>
      </c>
    </row>
    <row r="44" spans="1:20" x14ac:dyDescent="0.25">
      <c r="A44" s="27" t="s">
        <v>41</v>
      </c>
      <c r="B44" s="28">
        <v>124967632.11676081</v>
      </c>
      <c r="C44" s="28">
        <v>26003824.794443727</v>
      </c>
      <c r="D44" s="29">
        <v>1315.579673961186</v>
      </c>
      <c r="E44" s="28">
        <v>5720529.6924211606</v>
      </c>
      <c r="F44" s="28">
        <v>3497846.0444734534</v>
      </c>
      <c r="H44" s="27" t="s">
        <v>41</v>
      </c>
      <c r="I44" s="37">
        <f t="shared" si="1"/>
        <v>1.7791316761048837E-3</v>
      </c>
      <c r="J44" s="37">
        <f t="shared" si="2"/>
        <v>4.0058479596321028E-3</v>
      </c>
      <c r="K44" s="37">
        <f t="shared" si="3"/>
        <v>-2.7052413357391614E-2</v>
      </c>
      <c r="L44" s="37">
        <f t="shared" si="4"/>
        <v>-1.0310802220428794E-2</v>
      </c>
      <c r="M44" s="37">
        <f t="shared" si="5"/>
        <v>-1.50828781027601E-2</v>
      </c>
      <c r="O44" s="27" t="s">
        <v>41</v>
      </c>
      <c r="P44" s="28">
        <v>124745693.10270414</v>
      </c>
      <c r="Q44" s="28">
        <v>25900073.039703306</v>
      </c>
      <c r="R44" s="29">
        <v>1352.1588336540437</v>
      </c>
      <c r="S44" s="28">
        <v>5780127.4432978779</v>
      </c>
      <c r="T44" s="28">
        <v>3551411.55200508</v>
      </c>
    </row>
    <row r="45" spans="1:20" x14ac:dyDescent="0.25">
      <c r="A45" s="27" t="s">
        <v>42</v>
      </c>
      <c r="B45" s="28">
        <v>39346152.053845003</v>
      </c>
      <c r="C45" s="28">
        <v>12345761.134717993</v>
      </c>
      <c r="D45" s="29">
        <v>535.21652160869974</v>
      </c>
      <c r="E45" s="28">
        <v>3029912.7373373797</v>
      </c>
      <c r="F45" s="28">
        <v>1557395.1398654869</v>
      </c>
      <c r="H45" s="27" t="s">
        <v>42</v>
      </c>
      <c r="I45" s="37">
        <f t="shared" si="1"/>
        <v>4.1464325510012889E-2</v>
      </c>
      <c r="J45" s="37">
        <f t="shared" si="2"/>
        <v>4.3779252522363699E-2</v>
      </c>
      <c r="K45" s="37">
        <f t="shared" si="3"/>
        <v>1.149062706464532E-2</v>
      </c>
      <c r="L45" s="37">
        <f t="shared" si="4"/>
        <v>2.8895452339389616E-2</v>
      </c>
      <c r="M45" s="37">
        <f t="shared" si="5"/>
        <v>2.3934332035596473E-2</v>
      </c>
      <c r="O45" s="27" t="s">
        <v>42</v>
      </c>
      <c r="P45" s="28">
        <v>37779644.573592953</v>
      </c>
      <c r="Q45" s="28">
        <v>11827942.646765223</v>
      </c>
      <c r="R45" s="29">
        <v>529.13641242717472</v>
      </c>
      <c r="S45" s="28">
        <v>2944820.8080308805</v>
      </c>
      <c r="T45" s="28">
        <v>1520991.2307260588</v>
      </c>
    </row>
    <row r="46" spans="1:20" x14ac:dyDescent="0.25">
      <c r="A46" s="27" t="s">
        <v>43</v>
      </c>
      <c r="B46" s="28">
        <v>183348593.21999171</v>
      </c>
      <c r="C46" s="28">
        <v>36811600.637552015</v>
      </c>
      <c r="D46" s="29">
        <v>1877.8620067439549</v>
      </c>
      <c r="E46" s="28">
        <v>8887883.7044996582</v>
      </c>
      <c r="F46" s="28">
        <v>3093714.5065856557</v>
      </c>
      <c r="H46" s="27" t="s">
        <v>43</v>
      </c>
      <c r="I46" s="37">
        <f t="shared" si="1"/>
        <v>5.315426050815053E-2</v>
      </c>
      <c r="J46" s="37">
        <f t="shared" si="2"/>
        <v>5.5495171460264503E-2</v>
      </c>
      <c r="K46" s="37">
        <f t="shared" si="3"/>
        <v>2.2844121747068069E-2</v>
      </c>
      <c r="L46" s="37">
        <f t="shared" si="4"/>
        <v>4.0444307795227674E-2</v>
      </c>
      <c r="M46" s="37">
        <f t="shared" si="5"/>
        <v>3.5427501307617293E-2</v>
      </c>
      <c r="O46" s="27" t="s">
        <v>43</v>
      </c>
      <c r="P46" s="28">
        <v>174094717.26537517</v>
      </c>
      <c r="Q46" s="28">
        <v>34876143.096536979</v>
      </c>
      <c r="R46" s="29">
        <v>1835.9219814808871</v>
      </c>
      <c r="S46" s="28">
        <v>8542392.5508648213</v>
      </c>
      <c r="T46" s="28">
        <v>2987862.0209321035</v>
      </c>
    </row>
    <row r="47" spans="1:20" x14ac:dyDescent="0.25">
      <c r="A47" s="27" t="s">
        <v>44</v>
      </c>
      <c r="B47" s="28">
        <v>24975136.009801943</v>
      </c>
      <c r="C47" s="28">
        <v>4770121.6410060953</v>
      </c>
      <c r="D47" s="29">
        <v>228.54926225355263</v>
      </c>
      <c r="E47" s="28">
        <v>1125741.2681604058</v>
      </c>
      <c r="F47" s="28">
        <v>734527.13079329627</v>
      </c>
      <c r="H47" s="27" t="s">
        <v>44</v>
      </c>
      <c r="I47" s="37">
        <f t="shared" si="1"/>
        <v>5.269446877775974E-2</v>
      </c>
      <c r="J47" s="37">
        <f t="shared" si="2"/>
        <v>5.5034357722427041E-2</v>
      </c>
      <c r="K47" s="37">
        <f t="shared" si="3"/>
        <v>2.2397562979475039E-2</v>
      </c>
      <c r="L47" s="37">
        <f t="shared" si="4"/>
        <v>3.9990065044098744E-2</v>
      </c>
      <c r="M47" s="37">
        <f t="shared" si="5"/>
        <v>3.4975448820747435E-2</v>
      </c>
      <c r="O47" s="27" t="s">
        <v>44</v>
      </c>
      <c r="P47" s="28">
        <v>23724961.753432166</v>
      </c>
      <c r="Q47" s="28">
        <v>4521295.0707156826</v>
      </c>
      <c r="R47" s="29">
        <v>223.54245601634014</v>
      </c>
      <c r="S47" s="28">
        <v>1082453.8675883128</v>
      </c>
      <c r="T47" s="28">
        <v>709704.8839469743</v>
      </c>
    </row>
    <row r="48" spans="1:20" x14ac:dyDescent="0.25">
      <c r="A48" s="27" t="s">
        <v>45</v>
      </c>
      <c r="B48" s="28">
        <v>54928079.759648666</v>
      </c>
      <c r="C48" s="28">
        <v>11202996.488025654</v>
      </c>
      <c r="D48" s="29">
        <v>523.12215217214509</v>
      </c>
      <c r="E48" s="28">
        <v>2543221.5921154702</v>
      </c>
      <c r="F48" s="28">
        <v>736061.52122761915</v>
      </c>
      <c r="H48" s="27" t="s">
        <v>45</v>
      </c>
      <c r="I48" s="37">
        <f t="shared" si="1"/>
        <v>2.2845806504891986E-2</v>
      </c>
      <c r="J48" s="37">
        <f t="shared" si="2"/>
        <v>2.5119348986328838E-2</v>
      </c>
      <c r="K48" s="37">
        <f t="shared" si="3"/>
        <v>-6.5920446142742062E-3</v>
      </c>
      <c r="L48" s="37">
        <f t="shared" si="4"/>
        <v>1.0501630232921944E-2</v>
      </c>
      <c r="M48" s="37">
        <f t="shared" si="5"/>
        <v>5.6292011213288085E-3</v>
      </c>
      <c r="O48" s="27" t="s">
        <v>45</v>
      </c>
      <c r="P48" s="28">
        <v>53701231.808673359</v>
      </c>
      <c r="Q48" s="28">
        <v>10928480.18048195</v>
      </c>
      <c r="R48" s="29">
        <v>526.59347988513377</v>
      </c>
      <c r="S48" s="28">
        <v>2516791.18175124</v>
      </c>
      <c r="T48" s="28">
        <v>731941.27657278872</v>
      </c>
    </row>
    <row r="49" spans="1:20" x14ac:dyDescent="0.25">
      <c r="A49" s="27" t="s">
        <v>46</v>
      </c>
      <c r="B49" s="28">
        <v>108909281.84567997</v>
      </c>
      <c r="C49" s="28">
        <v>24703742.179999143</v>
      </c>
      <c r="D49" s="29">
        <v>1279.6692944935539</v>
      </c>
      <c r="E49" s="28">
        <v>4321674.719615533</v>
      </c>
      <c r="F49" s="28">
        <v>3203829.463524376</v>
      </c>
      <c r="H49" s="27" t="s">
        <v>46</v>
      </c>
      <c r="I49" s="37">
        <f t="shared" si="1"/>
        <v>9.9610617748771002E-3</v>
      </c>
      <c r="J49" s="37">
        <f t="shared" si="2"/>
        <v>1.2205964539242498E-2</v>
      </c>
      <c r="K49" s="37">
        <f t="shared" si="3"/>
        <v>-1.9105961997040399E-2</v>
      </c>
      <c r="L49" s="37">
        <f t="shared" si="4"/>
        <v>-2.2276154383340518E-3</v>
      </c>
      <c r="M49" s="37">
        <f t="shared" si="5"/>
        <v>-7.038666769505042E-3</v>
      </c>
      <c r="O49" s="27" t="s">
        <v>46</v>
      </c>
      <c r="P49" s="28">
        <v>107835129.45963071</v>
      </c>
      <c r="Q49" s="28">
        <v>24405845.297744632</v>
      </c>
      <c r="R49" s="29">
        <v>1304.5948338098603</v>
      </c>
      <c r="S49" s="28">
        <v>4331323.2421381352</v>
      </c>
      <c r="T49" s="28">
        <v>3226540.003426976</v>
      </c>
    </row>
    <row r="50" spans="1:20" x14ac:dyDescent="0.25">
      <c r="A50" s="27" t="s">
        <v>47</v>
      </c>
      <c r="B50" s="28">
        <v>14119205.04791186</v>
      </c>
      <c r="C50" s="28">
        <v>2604880.9439167795</v>
      </c>
      <c r="D50" s="29">
        <v>121.98820018792065</v>
      </c>
      <c r="E50" s="28">
        <v>894056.88098862872</v>
      </c>
      <c r="F50" s="28">
        <v>550326.69247996993</v>
      </c>
      <c r="H50" s="27" t="s">
        <v>47</v>
      </c>
      <c r="I50" s="37">
        <f t="shared" si="1"/>
        <v>2.7281401743669109E-2</v>
      </c>
      <c r="J50" s="37">
        <f t="shared" si="2"/>
        <v>2.9564803496309633E-2</v>
      </c>
      <c r="K50" s="37">
        <f t="shared" si="3"/>
        <v>-2.2841073190830175E-3</v>
      </c>
      <c r="L50" s="37">
        <f t="shared" si="4"/>
        <v>1.4883694656839364E-2</v>
      </c>
      <c r="M50" s="37">
        <f t="shared" si="5"/>
        <v>9.9901361401766309E-3</v>
      </c>
      <c r="O50" s="27" t="s">
        <v>47</v>
      </c>
      <c r="P50" s="28">
        <v>13744242.837402144</v>
      </c>
      <c r="Q50" s="28">
        <v>2530079.636629805</v>
      </c>
      <c r="R50" s="29">
        <v>122.26747221609521</v>
      </c>
      <c r="S50" s="28">
        <v>880945.1621852438</v>
      </c>
      <c r="T50" s="28">
        <v>544883.2347839782</v>
      </c>
    </row>
    <row r="51" spans="1:20" x14ac:dyDescent="0.25">
      <c r="A51" s="27" t="s">
        <v>48</v>
      </c>
      <c r="B51" s="28">
        <v>142036349.42369953</v>
      </c>
      <c r="C51" s="28">
        <v>27968299.119255483</v>
      </c>
      <c r="D51" s="29">
        <v>1362.2412230112532</v>
      </c>
      <c r="E51" s="28">
        <v>6100740.7946902933</v>
      </c>
      <c r="F51" s="28">
        <v>4222989.772724444</v>
      </c>
      <c r="H51" s="27" t="s">
        <v>48</v>
      </c>
      <c r="I51" s="37">
        <f t="shared" si="1"/>
        <v>3.6889469572284117E-2</v>
      </c>
      <c r="J51" s="37">
        <f t="shared" si="2"/>
        <v>3.9194227770083634E-2</v>
      </c>
      <c r="K51" s="37">
        <f t="shared" si="3"/>
        <v>1.033212415207152E-2</v>
      </c>
      <c r="L51" s="37">
        <f t="shared" si="4"/>
        <v>2.4375807879045919E-2</v>
      </c>
      <c r="M51" s="37">
        <f t="shared" si="5"/>
        <v>1.943648036270007E-2</v>
      </c>
      <c r="O51" s="27" t="s">
        <v>48</v>
      </c>
      <c r="P51" s="28">
        <v>136983114.97202241</v>
      </c>
      <c r="Q51" s="28">
        <v>26913447.334354635</v>
      </c>
      <c r="R51" s="29">
        <v>1348.3103134570958</v>
      </c>
      <c r="S51" s="28">
        <v>5955568.9891991708</v>
      </c>
      <c r="T51" s="28">
        <v>4142474.6456218325</v>
      </c>
    </row>
    <row r="52" spans="1:20" x14ac:dyDescent="0.25">
      <c r="A52" s="27" t="s">
        <v>49</v>
      </c>
      <c r="B52" s="28">
        <v>186614679.74913809</v>
      </c>
      <c r="C52" s="28">
        <v>34987020.570006847</v>
      </c>
      <c r="D52" s="29">
        <v>1684.0032370419151</v>
      </c>
      <c r="E52" s="28">
        <v>8171128.7073545512</v>
      </c>
      <c r="F52" s="28">
        <v>7379526.4683544766</v>
      </c>
      <c r="H52" s="27" t="s">
        <v>49</v>
      </c>
      <c r="I52" s="37">
        <f t="shared" si="1"/>
        <v>5.3014632017707619E-2</v>
      </c>
      <c r="J52" s="37">
        <f t="shared" si="2"/>
        <v>5.5355232608961469E-2</v>
      </c>
      <c r="K52" s="37">
        <f t="shared" si="3"/>
        <v>1.8326510811305541E-2</v>
      </c>
      <c r="L52" s="37">
        <f t="shared" si="4"/>
        <v>4.0306364405987116E-2</v>
      </c>
      <c r="M52" s="37">
        <f t="shared" si="5"/>
        <v>3.5290223052766967E-2</v>
      </c>
      <c r="O52" s="27" t="s">
        <v>49</v>
      </c>
      <c r="P52" s="28">
        <v>177219455.52794555</v>
      </c>
      <c r="Q52" s="28">
        <v>33151889.988278966</v>
      </c>
      <c r="R52" s="29">
        <v>1653.6967457522655</v>
      </c>
      <c r="S52" s="28">
        <v>7854540.7265870655</v>
      </c>
      <c r="T52" s="28">
        <v>7127978.5165887289</v>
      </c>
    </row>
    <row r="53" spans="1:20" x14ac:dyDescent="0.25">
      <c r="A53" s="27" t="s">
        <v>50</v>
      </c>
      <c r="B53" s="28">
        <v>17661800.731115121</v>
      </c>
      <c r="C53" s="28">
        <v>3296032.9756525215</v>
      </c>
      <c r="D53" s="29">
        <v>154.52663211426596</v>
      </c>
      <c r="E53" s="28">
        <v>831758.49223472166</v>
      </c>
      <c r="F53" s="28">
        <v>427186.37978308962</v>
      </c>
      <c r="H53" s="27" t="s">
        <v>50</v>
      </c>
      <c r="I53" s="37">
        <f t="shared" si="1"/>
        <v>3.0903126360618982E-2</v>
      </c>
      <c r="J53" s="37">
        <f t="shared" si="2"/>
        <v>3.3194578344017733E-2</v>
      </c>
      <c r="K53" s="37">
        <f t="shared" si="3"/>
        <v>3.8874581372911887E-3</v>
      </c>
      <c r="L53" s="37">
        <f t="shared" si="4"/>
        <v>1.8461710626018313E-2</v>
      </c>
      <c r="M53" s="37">
        <f t="shared" si="5"/>
        <v>1.3550899659040105E-2</v>
      </c>
      <c r="O53" s="27" t="s">
        <v>50</v>
      </c>
      <c r="P53" s="28">
        <v>17132357.327760074</v>
      </c>
      <c r="Q53" s="28">
        <v>3190137.6998467539</v>
      </c>
      <c r="R53" s="29">
        <v>153.92824251534077</v>
      </c>
      <c r="S53" s="28">
        <v>816681.16096722404</v>
      </c>
      <c r="T53" s="28">
        <v>421475.01415744954</v>
      </c>
    </row>
    <row r="54" spans="1:20" x14ac:dyDescent="0.25">
      <c r="A54" s="27" t="s">
        <v>51</v>
      </c>
      <c r="B54" s="28">
        <v>27874264.311523825</v>
      </c>
      <c r="C54" s="28">
        <v>5102152.3131668055</v>
      </c>
      <c r="D54" s="29">
        <v>248.7722318226148</v>
      </c>
      <c r="E54" s="28">
        <v>1342826.2888477747</v>
      </c>
      <c r="F54" s="28">
        <v>855758.09536591859</v>
      </c>
      <c r="H54" s="27" t="s">
        <v>51</v>
      </c>
      <c r="I54" s="37">
        <f t="shared" si="1"/>
        <v>5.0247303334429061E-2</v>
      </c>
      <c r="J54" s="37">
        <f t="shared" si="2"/>
        <v>5.2581752813480209E-2</v>
      </c>
      <c r="K54" s="37">
        <f t="shared" si="3"/>
        <v>2.002082779212877E-2</v>
      </c>
      <c r="L54" s="37">
        <f t="shared" si="4"/>
        <v>3.7572433125183213E-2</v>
      </c>
      <c r="M54" s="37">
        <f t="shared" si="5"/>
        <v>3.2569474221118222E-2</v>
      </c>
      <c r="O54" s="27" t="s">
        <v>51</v>
      </c>
      <c r="P54" s="28">
        <v>26540667.348562431</v>
      </c>
      <c r="Q54" s="28">
        <v>4847274.1423923559</v>
      </c>
      <c r="R54" s="29">
        <v>243.88936484864834</v>
      </c>
      <c r="S54" s="28">
        <v>1294200.0442351408</v>
      </c>
      <c r="T54" s="28">
        <v>828765.6344009483</v>
      </c>
    </row>
    <row r="55" spans="1:20" x14ac:dyDescent="0.25">
      <c r="A55" s="27" t="s">
        <v>52</v>
      </c>
      <c r="B55" s="28">
        <v>48670750.579976909</v>
      </c>
      <c r="C55" s="28">
        <v>9610192.7524495535</v>
      </c>
      <c r="D55" s="29">
        <v>483.18491159719764</v>
      </c>
      <c r="E55" s="28">
        <v>2326987.2493693451</v>
      </c>
      <c r="F55" s="28">
        <v>1421755.1826962682</v>
      </c>
      <c r="H55" s="27" t="s">
        <v>52</v>
      </c>
      <c r="I55" s="37">
        <f t="shared" si="1"/>
        <v>4.0002980686170808E-2</v>
      </c>
      <c r="J55" s="37">
        <f t="shared" si="2"/>
        <v>4.2314659477219907E-2</v>
      </c>
      <c r="K55" s="37">
        <f t="shared" si="3"/>
        <v>1.0071340243177129E-2</v>
      </c>
      <c r="L55" s="37">
        <f t="shared" si="4"/>
        <v>2.7451743700772191E-2</v>
      </c>
      <c r="M55" s="37">
        <f t="shared" si="5"/>
        <v>2.2497584660364334E-2</v>
      </c>
      <c r="O55" s="27" t="s">
        <v>52</v>
      </c>
      <c r="P55" s="28">
        <v>46798664.507543072</v>
      </c>
      <c r="Q55" s="28">
        <v>9220049.497595679</v>
      </c>
      <c r="R55" s="29">
        <v>478.36711363463667</v>
      </c>
      <c r="S55" s="28">
        <v>2264814.1517457394</v>
      </c>
      <c r="T55" s="28">
        <v>1390472.9008905408</v>
      </c>
    </row>
    <row r="56" spans="1:20" x14ac:dyDescent="0.25">
      <c r="A56" s="27" t="s">
        <v>53</v>
      </c>
      <c r="B56" s="28">
        <v>23416829.67001541</v>
      </c>
      <c r="C56" s="28">
        <v>4482703.2042468265</v>
      </c>
      <c r="D56" s="29">
        <v>233.54561183425599</v>
      </c>
      <c r="E56" s="28">
        <v>744371.60631078517</v>
      </c>
      <c r="F56" s="28">
        <v>471723.88407657569</v>
      </c>
      <c r="H56" s="27" t="s">
        <v>53</v>
      </c>
      <c r="I56" s="37">
        <f t="shared" si="1"/>
        <v>4.3476491499500947E-2</v>
      </c>
      <c r="J56" s="37">
        <f t="shared" si="2"/>
        <v>4.579589107734261E-2</v>
      </c>
      <c r="K56" s="37">
        <f t="shared" si="3"/>
        <v>1.3444882230772226E-2</v>
      </c>
      <c r="L56" s="37">
        <f t="shared" si="4"/>
        <v>3.0883334579064226E-2</v>
      </c>
      <c r="M56" s="37">
        <f t="shared" si="5"/>
        <v>2.5912629119735353E-2</v>
      </c>
      <c r="O56" s="27" t="s">
        <v>53</v>
      </c>
      <c r="P56" s="28">
        <v>22441166.486045949</v>
      </c>
      <c r="Q56" s="28">
        <v>4286403.5348512428</v>
      </c>
      <c r="R56" s="29">
        <v>230.44727535668306</v>
      </c>
      <c r="S56" s="28">
        <v>722071.62667415803</v>
      </c>
      <c r="T56" s="28">
        <v>459809.02338762442</v>
      </c>
    </row>
    <row r="57" spans="1:20" x14ac:dyDescent="0.25">
      <c r="A57" s="27" t="s">
        <v>54</v>
      </c>
      <c r="B57" s="28">
        <v>15865201.345718831</v>
      </c>
      <c r="C57" s="28">
        <v>3692295.0170419868</v>
      </c>
      <c r="D57" s="29">
        <v>151.90239790638734</v>
      </c>
      <c r="E57" s="28">
        <v>670486.64426467021</v>
      </c>
      <c r="F57" s="28">
        <v>466262.21479334927</v>
      </c>
      <c r="H57" s="27" t="s">
        <v>54</v>
      </c>
      <c r="I57" s="37">
        <f t="shared" si="1"/>
        <v>4.7851826389344154E-2</v>
      </c>
      <c r="J57" s="37">
        <f t="shared" si="2"/>
        <v>5.0180951293994136E-2</v>
      </c>
      <c r="K57" s="37">
        <f t="shared" si="3"/>
        <v>1.7694293490421842E-2</v>
      </c>
      <c r="L57" s="37">
        <f t="shared" si="4"/>
        <v>3.5205865903809697E-2</v>
      </c>
      <c r="M57" s="37">
        <f t="shared" si="5"/>
        <v>3.0214318095658665E-2</v>
      </c>
      <c r="O57" s="27" t="s">
        <v>54</v>
      </c>
      <c r="P57" s="28">
        <v>15140691.599867376</v>
      </c>
      <c r="Q57" s="28">
        <v>3515865.5396410283</v>
      </c>
      <c r="R57" s="29">
        <v>149.26132422871544</v>
      </c>
      <c r="S57" s="28">
        <v>647684.35569024412</v>
      </c>
      <c r="T57" s="28">
        <v>452587.58940103895</v>
      </c>
    </row>
    <row r="58" spans="1:20" x14ac:dyDescent="0.25">
      <c r="A58" s="27" t="s">
        <v>55</v>
      </c>
      <c r="B58" s="28">
        <v>19974572.539210696</v>
      </c>
      <c r="C58" s="28">
        <v>5188531.0547600985</v>
      </c>
      <c r="D58" s="29">
        <v>239.47129511792639</v>
      </c>
      <c r="E58" s="28">
        <v>1009468.4779973824</v>
      </c>
      <c r="F58" s="28">
        <v>583584.08530962991</v>
      </c>
      <c r="H58" s="27" t="s">
        <v>55</v>
      </c>
      <c r="I58" s="37">
        <f t="shared" si="1"/>
        <v>6.2800081601308566E-2</v>
      </c>
      <c r="J58" s="37">
        <f t="shared" si="2"/>
        <v>6.5162432915092161E-2</v>
      </c>
      <c r="K58" s="37">
        <f t="shared" si="3"/>
        <v>2.3177852177354241E-2</v>
      </c>
      <c r="L58" s="37">
        <f t="shared" si="4"/>
        <v>4.9973718658119726E-2</v>
      </c>
      <c r="M58" s="37">
        <f t="shared" si="5"/>
        <v>4.4910963329344078E-2</v>
      </c>
      <c r="O58" s="27" t="s">
        <v>55</v>
      </c>
      <c r="P58" s="28">
        <v>18794289.61758757</v>
      </c>
      <c r="Q58" s="28">
        <v>4871117.2065657089</v>
      </c>
      <c r="R58" s="29">
        <v>234.04659767441606</v>
      </c>
      <c r="S58" s="28">
        <v>961422.61473696353</v>
      </c>
      <c r="T58" s="28">
        <v>558501.25588709209</v>
      </c>
    </row>
    <row r="59" spans="1:20" x14ac:dyDescent="0.25">
      <c r="A59" s="27" t="s">
        <v>56</v>
      </c>
      <c r="B59" s="28">
        <v>17580901.39524341</v>
      </c>
      <c r="C59" s="28">
        <v>2913311.4910199847</v>
      </c>
      <c r="D59" s="29">
        <v>133.88213179525349</v>
      </c>
      <c r="E59" s="28">
        <v>767216.39347002213</v>
      </c>
      <c r="F59" s="28">
        <v>397258.38926561282</v>
      </c>
      <c r="H59" s="27" t="s">
        <v>56</v>
      </c>
      <c r="I59" s="37">
        <f t="shared" si="1"/>
        <v>8.0282391185511504E-2</v>
      </c>
      <c r="J59" s="37">
        <f t="shared" si="2"/>
        <v>8.2683601507427262E-2</v>
      </c>
      <c r="K59" s="37">
        <f t="shared" si="3"/>
        <v>3.18450729253974E-2</v>
      </c>
      <c r="L59" s="37">
        <f t="shared" si="4"/>
        <v>6.7245043644472036E-2</v>
      </c>
      <c r="M59" s="37">
        <f t="shared" si="5"/>
        <v>6.209900957161385E-2</v>
      </c>
      <c r="O59" s="27" t="s">
        <v>56</v>
      </c>
      <c r="P59" s="28">
        <v>16274357.092824565</v>
      </c>
      <c r="Q59" s="28">
        <v>2690824.4356557745</v>
      </c>
      <c r="R59" s="29">
        <v>129.75022637427779</v>
      </c>
      <c r="S59" s="28">
        <v>718875.57411379507</v>
      </c>
      <c r="T59" s="28">
        <v>374031.40920528932</v>
      </c>
    </row>
    <row r="60" spans="1:20" x14ac:dyDescent="0.25">
      <c r="A60" s="27" t="s">
        <v>57</v>
      </c>
      <c r="B60" s="28">
        <v>48661228.909737088</v>
      </c>
      <c r="C60" s="28">
        <v>10819089.68263459</v>
      </c>
      <c r="D60" s="29">
        <v>564.36945919252832</v>
      </c>
      <c r="E60" s="28">
        <v>1863873.5984586622</v>
      </c>
      <c r="F60" s="28">
        <v>910723.05549829709</v>
      </c>
      <c r="H60" s="27" t="s">
        <v>57</v>
      </c>
      <c r="I60" s="37">
        <f t="shared" si="1"/>
        <v>3.1949243225265489E-2</v>
      </c>
      <c r="J60" s="37">
        <f t="shared" si="2"/>
        <v>3.4243020477162434E-2</v>
      </c>
      <c r="K60" s="37">
        <f t="shared" si="3"/>
        <v>7.8829035792014057E-3</v>
      </c>
      <c r="L60" s="37">
        <f t="shared" si="4"/>
        <v>1.949520246850045E-2</v>
      </c>
      <c r="M60" s="37">
        <f t="shared" si="5"/>
        <v>1.4579408218378775E-2</v>
      </c>
      <c r="O60" s="27" t="s">
        <v>57</v>
      </c>
      <c r="P60" s="28">
        <v>47154672.799265541</v>
      </c>
      <c r="Q60" s="28">
        <v>10460877.635551317</v>
      </c>
      <c r="R60" s="29">
        <v>559.95538488482657</v>
      </c>
      <c r="S60" s="28">
        <v>1828231.8484144614</v>
      </c>
      <c r="T60" s="28">
        <v>897636.05304935621</v>
      </c>
    </row>
    <row r="61" spans="1:20" x14ac:dyDescent="0.25">
      <c r="A61" s="27" t="s">
        <v>58</v>
      </c>
      <c r="B61" s="28">
        <v>251854726.50218323</v>
      </c>
      <c r="C61" s="28">
        <v>48199842.121211044</v>
      </c>
      <c r="D61" s="29">
        <v>2412.3010597449334</v>
      </c>
      <c r="E61" s="28">
        <v>12211146.154091902</v>
      </c>
      <c r="F61" s="28">
        <v>8647959.8884267341</v>
      </c>
      <c r="H61" s="27" t="s">
        <v>58</v>
      </c>
      <c r="I61" s="37">
        <f t="shared" si="1"/>
        <v>4.8013605026195894E-2</v>
      </c>
      <c r="J61" s="37">
        <f t="shared" si="2"/>
        <v>5.0343089526203366E-2</v>
      </c>
      <c r="K61" s="37">
        <f t="shared" si="3"/>
        <v>1.7851416082935723E-2</v>
      </c>
      <c r="L61" s="37">
        <f t="shared" si="4"/>
        <v>3.5365692121247294E-2</v>
      </c>
      <c r="M61" s="37">
        <f t="shared" si="5"/>
        <v>3.0373373664250858E-2</v>
      </c>
      <c r="O61" s="27" t="s">
        <v>58</v>
      </c>
      <c r="P61" s="28">
        <v>240316275.75663763</v>
      </c>
      <c r="Q61" s="28">
        <v>45889617.023094229</v>
      </c>
      <c r="R61" s="29">
        <v>2369.9933228253976</v>
      </c>
      <c r="S61" s="28">
        <v>11794041.706243735</v>
      </c>
      <c r="T61" s="28">
        <v>8393035.0972410589</v>
      </c>
    </row>
    <row r="62" spans="1:20" x14ac:dyDescent="0.25">
      <c r="A62" s="27" t="s">
        <v>59</v>
      </c>
      <c r="B62" s="28">
        <v>246877525.79433498</v>
      </c>
      <c r="C62" s="28">
        <v>55430224.684625909</v>
      </c>
      <c r="D62" s="29">
        <v>2658.5851273937242</v>
      </c>
      <c r="E62" s="28">
        <v>9619148.0706951935</v>
      </c>
      <c r="F62" s="28">
        <v>5117268.0797090586</v>
      </c>
      <c r="H62" s="27" t="s">
        <v>59</v>
      </c>
      <c r="I62" s="37">
        <f t="shared" si="1"/>
        <v>8.1699263226627572E-2</v>
      </c>
      <c r="J62" s="37">
        <f t="shared" si="2"/>
        <v>8.4103622917447884E-2</v>
      </c>
      <c r="K62" s="37">
        <f t="shared" si="3"/>
        <v>3.2547516884128269E-2</v>
      </c>
      <c r="L62" s="37">
        <f t="shared" si="4"/>
        <v>6.8644816218474958E-2</v>
      </c>
      <c r="M62" s="37">
        <f t="shared" si="5"/>
        <v>6.3492032732815229E-2</v>
      </c>
      <c r="O62" s="27" t="s">
        <v>59</v>
      </c>
      <c r="P62" s="28">
        <v>228231204.5382354</v>
      </c>
      <c r="Q62" s="28">
        <v>51130005.944871567</v>
      </c>
      <c r="R62" s="29">
        <v>2574.7823552144268</v>
      </c>
      <c r="S62" s="28">
        <v>9001258.3458119202</v>
      </c>
      <c r="T62" s="28">
        <v>4811759.676806801</v>
      </c>
    </row>
    <row r="63" spans="1:20" x14ac:dyDescent="0.25">
      <c r="A63" s="27" t="s">
        <v>60</v>
      </c>
      <c r="B63" s="28">
        <v>124802809.26358774</v>
      </c>
      <c r="C63" s="28">
        <v>24522382.910814166</v>
      </c>
      <c r="D63" s="29">
        <v>1172.820744932143</v>
      </c>
      <c r="E63" s="28">
        <v>5409680.6600724645</v>
      </c>
      <c r="F63" s="28">
        <v>4674366.2529053679</v>
      </c>
      <c r="H63" s="27" t="s">
        <v>60</v>
      </c>
      <c r="I63" s="37">
        <f t="shared" si="1"/>
        <v>5.2247767179258497E-2</v>
      </c>
      <c r="J63" s="37">
        <f t="shared" si="2"/>
        <v>5.4586663212721653E-2</v>
      </c>
      <c r="K63" s="37">
        <f t="shared" si="3"/>
        <v>1.7946321522999797E-2</v>
      </c>
      <c r="L63" s="37">
        <f t="shared" si="4"/>
        <v>3.954875444709316E-2</v>
      </c>
      <c r="M63" s="37">
        <f t="shared" si="5"/>
        <v>3.4536266131837801E-2</v>
      </c>
      <c r="O63" s="27" t="s">
        <v>60</v>
      </c>
      <c r="P63" s="28">
        <v>118605915.02906618</v>
      </c>
      <c r="Q63" s="28">
        <v>23253075.130031046</v>
      </c>
      <c r="R63" s="29">
        <v>1152.1439982978945</v>
      </c>
      <c r="S63" s="28">
        <v>5203873.9279233925</v>
      </c>
      <c r="T63" s="28">
        <v>4518320.3392017987</v>
      </c>
    </row>
    <row r="64" spans="1:20" x14ac:dyDescent="0.25">
      <c r="A64" s="27" t="s">
        <v>61</v>
      </c>
      <c r="B64" s="28">
        <v>915902959.68136287</v>
      </c>
      <c r="C64" s="28">
        <v>223708232.51979136</v>
      </c>
      <c r="D64" s="29">
        <v>8587.6027018306086</v>
      </c>
      <c r="E64" s="28">
        <v>34040893.485798955</v>
      </c>
      <c r="F64" s="28">
        <v>28243462.401532255</v>
      </c>
      <c r="H64" s="27" t="s">
        <v>61</v>
      </c>
      <c r="I64" s="37">
        <f t="shared" si="1"/>
        <v>4.1213995138223325E-2</v>
      </c>
      <c r="J64" s="37">
        <f t="shared" si="2"/>
        <v>4.3528365725811868E-2</v>
      </c>
      <c r="K64" s="37">
        <f t="shared" si="3"/>
        <v>1.1247501286322681E-2</v>
      </c>
      <c r="L64" s="37">
        <f t="shared" si="4"/>
        <v>2.8648143070308052E-2</v>
      </c>
      <c r="M64" s="37">
        <f t="shared" si="5"/>
        <v>2.3688215240476262E-2</v>
      </c>
      <c r="O64" s="27" t="s">
        <v>61</v>
      </c>
      <c r="P64" s="28">
        <v>879649105.71507907</v>
      </c>
      <c r="Q64" s="28">
        <v>214376762.40280652</v>
      </c>
      <c r="R64" s="29">
        <v>8492.0879318930765</v>
      </c>
      <c r="S64" s="28">
        <v>33092844.929650802</v>
      </c>
      <c r="T64" s="28">
        <v>27589906.751927916</v>
      </c>
    </row>
    <row r="65" spans="1:20" x14ac:dyDescent="0.25">
      <c r="A65" s="27" t="s">
        <v>62</v>
      </c>
      <c r="B65" s="28">
        <v>49821113.141602218</v>
      </c>
      <c r="C65" s="28">
        <v>10883176.867599566</v>
      </c>
      <c r="D65" s="29">
        <v>546.89252437147809</v>
      </c>
      <c r="E65" s="28">
        <v>2131338.5510193217</v>
      </c>
      <c r="F65" s="28">
        <v>983859.51577822992</v>
      </c>
      <c r="H65" s="27" t="s">
        <v>62</v>
      </c>
      <c r="I65" s="37">
        <f t="shared" si="1"/>
        <v>3.7067821738498319E-2</v>
      </c>
      <c r="J65" s="37">
        <f t="shared" si="2"/>
        <v>3.9372976370661839E-2</v>
      </c>
      <c r="K65" s="37">
        <f t="shared" si="3"/>
        <v>7.2206561709580175E-3</v>
      </c>
      <c r="L65" s="37">
        <f t="shared" si="4"/>
        <v>2.4552007608827919E-2</v>
      </c>
      <c r="M65" s="37">
        <f t="shared" si="5"/>
        <v>1.961183049395876E-2</v>
      </c>
      <c r="O65" s="27" t="s">
        <v>62</v>
      </c>
      <c r="P65" s="28">
        <v>48040361.582219504</v>
      </c>
      <c r="Q65" s="28">
        <v>10470906.128040798</v>
      </c>
      <c r="R65" s="29">
        <v>542.97191089243574</v>
      </c>
      <c r="S65" s="28">
        <v>2080263.8960159677</v>
      </c>
      <c r="T65" s="28">
        <v>964935.36692448112</v>
      </c>
    </row>
    <row r="66" spans="1:20" x14ac:dyDescent="0.25">
      <c r="A66" s="27" t="s">
        <v>63</v>
      </c>
      <c r="B66" s="28">
        <v>17623571.512351815</v>
      </c>
      <c r="C66" s="28">
        <v>3699677.9024573285</v>
      </c>
      <c r="D66" s="29">
        <v>177.00704594710601</v>
      </c>
      <c r="E66" s="28">
        <v>894431.96631848102</v>
      </c>
      <c r="F66" s="28">
        <v>517607.95230570645</v>
      </c>
      <c r="H66" s="27" t="s">
        <v>63</v>
      </c>
      <c r="I66" s="37">
        <f t="shared" si="1"/>
        <v>1.9090424325722832E-3</v>
      </c>
      <c r="J66" s="37">
        <f t="shared" si="2"/>
        <v>4.1360474767535571E-3</v>
      </c>
      <c r="K66" s="37">
        <f t="shared" si="3"/>
        <v>-2.6926241476797119E-2</v>
      </c>
      <c r="L66" s="37">
        <f t="shared" si="4"/>
        <v>-1.0182459287055745E-2</v>
      </c>
      <c r="M66" s="37">
        <f t="shared" si="5"/>
        <v>-1.4955154012371685E-2</v>
      </c>
      <c r="O66" s="27" t="s">
        <v>63</v>
      </c>
      <c r="P66" s="28">
        <v>17589991.47224272</v>
      </c>
      <c r="Q66" s="28">
        <v>3684438.8882901631</v>
      </c>
      <c r="R66" s="29">
        <v>181.90506567122196</v>
      </c>
      <c r="S66" s="28">
        <v>903633.17432649352</v>
      </c>
      <c r="T66" s="28">
        <v>525466.38299167075</v>
      </c>
    </row>
    <row r="67" spans="1:20" x14ac:dyDescent="0.25">
      <c r="A67" s="27" t="s">
        <v>64</v>
      </c>
      <c r="B67" s="28">
        <v>25917616.611828204</v>
      </c>
      <c r="C67" s="28">
        <v>5040570.4565922534</v>
      </c>
      <c r="D67" s="29">
        <v>245.53301391229252</v>
      </c>
      <c r="E67" s="28">
        <v>1229684.4670945266</v>
      </c>
      <c r="F67" s="28">
        <v>1058565.3107855422</v>
      </c>
      <c r="H67" s="27" t="s">
        <v>64</v>
      </c>
      <c r="I67" s="37">
        <f t="shared" si="1"/>
        <v>2.9599621276651389E-2</v>
      </c>
      <c r="J67" s="37">
        <f t="shared" si="2"/>
        <v>3.1888175878876712E-2</v>
      </c>
      <c r="K67" s="37">
        <f t="shared" si="3"/>
        <v>-3.2606934812884347E-5</v>
      </c>
      <c r="L67" s="37">
        <f t="shared" si="4"/>
        <v>1.7173936844291582E-2</v>
      </c>
      <c r="M67" s="37">
        <f t="shared" si="5"/>
        <v>1.226933525518592E-2</v>
      </c>
      <c r="O67" s="27" t="s">
        <v>64</v>
      </c>
      <c r="P67" s="28">
        <v>25172519.566092763</v>
      </c>
      <c r="Q67" s="28">
        <v>4884802.9994132975</v>
      </c>
      <c r="R67" s="29">
        <v>245.54102025233377</v>
      </c>
      <c r="S67" s="28">
        <v>1208922.5082875537</v>
      </c>
      <c r="T67" s="28">
        <v>1045734.8394522743</v>
      </c>
    </row>
    <row r="68" spans="1:20" x14ac:dyDescent="0.25">
      <c r="A68" s="27" t="s">
        <v>65</v>
      </c>
      <c r="B68" s="28">
        <v>41928499.627216309</v>
      </c>
      <c r="C68" s="28">
        <v>8422224.9575994816</v>
      </c>
      <c r="D68" s="29">
        <v>406.56884942855487</v>
      </c>
      <c r="E68" s="28">
        <v>2020498.3325861022</v>
      </c>
      <c r="F68" s="28">
        <v>953438.17674865096</v>
      </c>
      <c r="H68" s="27" t="s">
        <v>65</v>
      </c>
      <c r="I68" s="37">
        <f t="shared" si="1"/>
        <v>4.9877380054224041E-2</v>
      </c>
      <c r="J68" s="37">
        <f t="shared" si="2"/>
        <v>5.2211007281976807E-2</v>
      </c>
      <c r="K68" s="37">
        <f t="shared" si="3"/>
        <v>1.9661551030078384E-2</v>
      </c>
      <c r="L68" s="37">
        <f t="shared" si="4"/>
        <v>3.7206974250217684E-2</v>
      </c>
      <c r="M68" s="37">
        <f t="shared" si="5"/>
        <v>3.2205777512989364E-2</v>
      </c>
      <c r="O68" s="27" t="s">
        <v>65</v>
      </c>
      <c r="P68" s="28">
        <v>39936568.235283613</v>
      </c>
      <c r="Q68" s="28">
        <v>8004311.7771172021</v>
      </c>
      <c r="R68" s="29">
        <v>398.7292146279641</v>
      </c>
      <c r="S68" s="28">
        <v>1948018.459909308</v>
      </c>
      <c r="T68" s="28">
        <v>923690.02142758574</v>
      </c>
    </row>
    <row r="69" spans="1:20" x14ac:dyDescent="0.25">
      <c r="A69" s="27" t="s">
        <v>66</v>
      </c>
      <c r="B69" s="28">
        <v>431979154.33350039</v>
      </c>
      <c r="C69" s="28">
        <v>80747061.698256075</v>
      </c>
      <c r="D69" s="29">
        <v>4024.8746261922729</v>
      </c>
      <c r="E69" s="28">
        <v>22310906.923814397</v>
      </c>
      <c r="F69" s="28">
        <v>17843012.859655149</v>
      </c>
      <c r="H69" s="27" t="s">
        <v>66</v>
      </c>
      <c r="I69" s="37">
        <f t="shared" si="1"/>
        <v>3.5552549248424992E-2</v>
      </c>
      <c r="J69" s="37">
        <f t="shared" si="2"/>
        <v>3.7854335790935556E-2</v>
      </c>
      <c r="K69" s="37">
        <f t="shared" si="3"/>
        <v>9.6693179299518484E-3</v>
      </c>
      <c r="L69" s="37">
        <f t="shared" si="4"/>
        <v>2.3055022127997704E-2</v>
      </c>
      <c r="M69" s="37">
        <f t="shared" si="5"/>
        <v>1.812206316638787E-2</v>
      </c>
      <c r="O69" s="27" t="s">
        <v>66</v>
      </c>
      <c r="P69" s="28">
        <v>417148463.05676979</v>
      </c>
      <c r="Q69" s="28">
        <v>77801921.631632209</v>
      </c>
      <c r="R69" s="29">
        <v>3986.3295385108536</v>
      </c>
      <c r="S69" s="28">
        <v>21808120.22935655</v>
      </c>
      <c r="T69" s="28">
        <v>17525416.160968836</v>
      </c>
    </row>
    <row r="70" spans="1:20" x14ac:dyDescent="0.25">
      <c r="A70" s="27" t="s">
        <v>67</v>
      </c>
      <c r="B70" s="28">
        <v>3908038.1237367229</v>
      </c>
      <c r="C70" s="28">
        <v>846353.6382917905</v>
      </c>
      <c r="D70" s="29">
        <v>44.048259012163427</v>
      </c>
      <c r="E70" s="28">
        <v>193422.70539404938</v>
      </c>
      <c r="F70" s="28">
        <v>115146.6072713516</v>
      </c>
      <c r="H70" s="27" t="s">
        <v>67</v>
      </c>
      <c r="I70" s="37">
        <f t="shared" si="1"/>
        <v>3.7799698569396911E-2</v>
      </c>
      <c r="J70" s="37">
        <f t="shared" si="2"/>
        <v>4.0106479989347577E-2</v>
      </c>
      <c r="K70" s="37">
        <f t="shared" si="3"/>
        <v>7.9314693370808875E-3</v>
      </c>
      <c r="L70" s="37">
        <f t="shared" si="4"/>
        <v>2.5275051811629146E-2</v>
      </c>
      <c r="M70" s="37">
        <f t="shared" si="5"/>
        <v>2.0331388327695876E-2</v>
      </c>
      <c r="O70" s="27" t="s">
        <v>67</v>
      </c>
      <c r="P70" s="28">
        <v>3765695.9518526932</v>
      </c>
      <c r="Q70" s="28">
        <v>813718.26305750781</v>
      </c>
      <c r="R70" s="29">
        <v>43.701640788271135</v>
      </c>
      <c r="S70" s="28">
        <v>188654.4542874397</v>
      </c>
      <c r="T70" s="28">
        <v>112852.1660595728</v>
      </c>
    </row>
    <row r="71" spans="1:20" x14ac:dyDescent="0.25">
      <c r="A71" s="27" t="s">
        <v>68</v>
      </c>
      <c r="B71" s="28">
        <v>22083735.710485011</v>
      </c>
      <c r="C71" s="28">
        <v>4771401.9474858101</v>
      </c>
      <c r="D71" s="29">
        <v>228.42247775168133</v>
      </c>
      <c r="E71" s="28">
        <v>1026868.4957258893</v>
      </c>
      <c r="F71" s="28">
        <v>651880.03704921342</v>
      </c>
      <c r="H71" s="27" t="s">
        <v>68</v>
      </c>
      <c r="I71" s="37">
        <f t="shared" ref="I71:I134" si="6">B71/P71-1</f>
        <v>5.5906677064209376E-2</v>
      </c>
      <c r="J71" s="37">
        <f t="shared" ref="J71:J134" si="7">C71/Q71-1</f>
        <v>5.8253705982420856E-2</v>
      </c>
      <c r="K71" s="37">
        <f t="shared" ref="K71:K134" si="8">D71/R71-1</f>
        <v>2.5517322816022592E-2</v>
      </c>
      <c r="L71" s="37">
        <f t="shared" ref="L71:L134" si="9">E71/S71-1</f>
        <v>4.3163506915260719E-2</v>
      </c>
      <c r="M71" s="37">
        <f t="shared" ref="M71:M134" si="10">F71/T71-1</f>
        <v>3.8133589013916724E-2</v>
      </c>
      <c r="O71" s="27" t="s">
        <v>68</v>
      </c>
      <c r="P71" s="28">
        <v>20914476.80952784</v>
      </c>
      <c r="Q71" s="28">
        <v>4508750.5203266162</v>
      </c>
      <c r="R71" s="29">
        <v>222.73878038885184</v>
      </c>
      <c r="S71" s="28">
        <v>984379.23577526468</v>
      </c>
      <c r="T71" s="28">
        <v>627934.63572295092</v>
      </c>
    </row>
    <row r="72" spans="1:20" x14ac:dyDescent="0.25">
      <c r="A72" s="27" t="s">
        <v>69</v>
      </c>
      <c r="B72" s="28">
        <v>9605313.6856453884</v>
      </c>
      <c r="C72" s="28">
        <v>2276099.8680554018</v>
      </c>
      <c r="D72" s="29">
        <v>91.582658595024398</v>
      </c>
      <c r="E72" s="28">
        <v>352694.45418826031</v>
      </c>
      <c r="F72" s="28">
        <v>232529.09552515313</v>
      </c>
      <c r="H72" s="27" t="s">
        <v>69</v>
      </c>
      <c r="I72" s="37">
        <f t="shared" si="6"/>
        <v>5.2104603006020822E-2</v>
      </c>
      <c r="J72" s="37">
        <f t="shared" si="7"/>
        <v>5.44431808196435E-2</v>
      </c>
      <c r="K72" s="37">
        <f t="shared" si="8"/>
        <v>2.1824673745800993E-2</v>
      </c>
      <c r="L72" s="37">
        <f t="shared" si="9"/>
        <v>3.9407318045313611E-2</v>
      </c>
      <c r="M72" s="37">
        <f t="shared" si="10"/>
        <v>3.4395511707029813E-2</v>
      </c>
      <c r="O72" s="27" t="s">
        <v>69</v>
      </c>
      <c r="P72" s="28">
        <v>9129618.5362192746</v>
      </c>
      <c r="Q72" s="28">
        <v>2158579.9116137638</v>
      </c>
      <c r="R72" s="29">
        <v>89.626587562522872</v>
      </c>
      <c r="S72" s="28">
        <v>339322.65827368782</v>
      </c>
      <c r="T72" s="28">
        <v>224797.08476443193</v>
      </c>
    </row>
    <row r="73" spans="1:20" x14ac:dyDescent="0.25">
      <c r="A73" s="27" t="s">
        <v>70</v>
      </c>
      <c r="B73" s="28">
        <v>92424103.929674134</v>
      </c>
      <c r="C73" s="28">
        <v>16414093.20286111</v>
      </c>
      <c r="D73" s="29">
        <v>794.24703357023714</v>
      </c>
      <c r="E73" s="28">
        <v>4100466.0992928264</v>
      </c>
      <c r="F73" s="28">
        <v>2513701.2677971609</v>
      </c>
      <c r="H73" s="27" t="s">
        <v>70</v>
      </c>
      <c r="I73" s="37">
        <f t="shared" si="6"/>
        <v>5.4882830358051304E-2</v>
      </c>
      <c r="J73" s="37">
        <f t="shared" si="7"/>
        <v>5.7227583509019686E-2</v>
      </c>
      <c r="K73" s="37">
        <f t="shared" si="8"/>
        <v>2.4522942767216671E-2</v>
      </c>
      <c r="L73" s="37">
        <f t="shared" si="9"/>
        <v>4.2152016464694242E-2</v>
      </c>
      <c r="M73" s="37">
        <f t="shared" si="10"/>
        <v>3.7126975760348513E-2</v>
      </c>
      <c r="O73" s="27" t="s">
        <v>70</v>
      </c>
      <c r="P73" s="28">
        <v>87615516.406028986</v>
      </c>
      <c r="Q73" s="28">
        <v>15525600.598105349</v>
      </c>
      <c r="R73" s="29">
        <v>775.23596633667489</v>
      </c>
      <c r="S73" s="28">
        <v>3934614.1776925121</v>
      </c>
      <c r="T73" s="28">
        <v>2423716.0218056156</v>
      </c>
    </row>
    <row r="74" spans="1:20" x14ac:dyDescent="0.25">
      <c r="A74" s="27" t="s">
        <v>71</v>
      </c>
      <c r="B74" s="28">
        <v>12680851.366562951</v>
      </c>
      <c r="C74" s="28">
        <v>3558015.6300032451</v>
      </c>
      <c r="D74" s="29">
        <v>172.39049366020609</v>
      </c>
      <c r="E74" s="28">
        <v>616195.41230683622</v>
      </c>
      <c r="F74" s="28">
        <v>303198.57536034589</v>
      </c>
      <c r="H74" s="27" t="s">
        <v>71</v>
      </c>
      <c r="I74" s="37">
        <f t="shared" si="6"/>
        <v>4.1488264908538852E-2</v>
      </c>
      <c r="J74" s="37">
        <f t="shared" si="7"/>
        <v>4.3803245132467916E-2</v>
      </c>
      <c r="K74" s="37">
        <f t="shared" si="8"/>
        <v>1.1513877479117918E-2</v>
      </c>
      <c r="L74" s="37">
        <f t="shared" si="9"/>
        <v>2.8919102826181931E-2</v>
      </c>
      <c r="M74" s="37">
        <f t="shared" si="10"/>
        <v>2.3957868484650868E-2</v>
      </c>
      <c r="O74" s="27" t="s">
        <v>71</v>
      </c>
      <c r="P74" s="28">
        <v>12175702.591979329</v>
      </c>
      <c r="Q74" s="28">
        <v>3408703.3610934033</v>
      </c>
      <c r="R74" s="29">
        <v>170.42820419808328</v>
      </c>
      <c r="S74" s="28">
        <v>598876.44287515164</v>
      </c>
      <c r="T74" s="28">
        <v>296104.54169276287</v>
      </c>
    </row>
    <row r="75" spans="1:20" x14ac:dyDescent="0.25">
      <c r="A75" s="27" t="s">
        <v>72</v>
      </c>
      <c r="B75" s="28">
        <v>39325620.140346065</v>
      </c>
      <c r="C75" s="28">
        <v>7776417.5177997816</v>
      </c>
      <c r="D75" s="29">
        <v>373.60469079802408</v>
      </c>
      <c r="E75" s="28">
        <v>1626365.7416950716</v>
      </c>
      <c r="F75" s="28">
        <v>1360599.2069906362</v>
      </c>
      <c r="H75" s="27" t="s">
        <v>72</v>
      </c>
      <c r="I75" s="37">
        <f t="shared" si="6"/>
        <v>3.6159096423757253E-2</v>
      </c>
      <c r="J75" s="37">
        <f t="shared" si="7"/>
        <v>3.8462231176097372E-2</v>
      </c>
      <c r="K75" s="37">
        <f t="shared" si="8"/>
        <v>6.3380842806657345E-3</v>
      </c>
      <c r="L75" s="37">
        <f t="shared" si="9"/>
        <v>2.3654249211482181E-2</v>
      </c>
      <c r="M75" s="37">
        <f t="shared" si="10"/>
        <v>1.8718400901257537E-2</v>
      </c>
      <c r="O75" s="27" t="s">
        <v>72</v>
      </c>
      <c r="P75" s="28">
        <v>37953264.393543571</v>
      </c>
      <c r="Q75" s="28">
        <v>7488397.0589789264</v>
      </c>
      <c r="R75" s="29">
        <v>371.25166644674698</v>
      </c>
      <c r="S75" s="28">
        <v>1588784.2432616837</v>
      </c>
      <c r="T75" s="28">
        <v>1335598.9307613543</v>
      </c>
    </row>
    <row r="76" spans="1:20" x14ac:dyDescent="0.25">
      <c r="A76" s="27" t="s">
        <v>73</v>
      </c>
      <c r="B76" s="28">
        <v>1763954812.32109</v>
      </c>
      <c r="C76" s="28">
        <v>695355195.57024324</v>
      </c>
      <c r="D76" s="29">
        <v>17497.03568973338</v>
      </c>
      <c r="E76" s="28">
        <v>47241437.890156835</v>
      </c>
      <c r="F76" s="28">
        <v>27937774.214294259</v>
      </c>
      <c r="H76" s="27" t="s">
        <v>73</v>
      </c>
      <c r="I76" s="37">
        <f t="shared" si="6"/>
        <v>4.5880683970576097E-2</v>
      </c>
      <c r="J76" s="37">
        <f t="shared" si="7"/>
        <v>4.8205427495356723E-2</v>
      </c>
      <c r="K76" s="37">
        <f t="shared" si="8"/>
        <v>1.5779881222659498E-2</v>
      </c>
      <c r="L76" s="37">
        <f t="shared" si="9"/>
        <v>3.3258512143429231E-2</v>
      </c>
      <c r="M76" s="37">
        <f t="shared" si="10"/>
        <v>2.8276354070899457E-2</v>
      </c>
      <c r="O76" s="27" t="s">
        <v>73</v>
      </c>
      <c r="P76" s="28">
        <v>1686573659.2671554</v>
      </c>
      <c r="Q76" s="28">
        <v>663376831.80267966</v>
      </c>
      <c r="R76" s="29">
        <v>17225.223705624881</v>
      </c>
      <c r="S76" s="28">
        <v>45720831.074652813</v>
      </c>
      <c r="T76" s="28">
        <v>27169519.267548919</v>
      </c>
    </row>
    <row r="77" spans="1:20" x14ac:dyDescent="0.25">
      <c r="A77" s="27" t="s">
        <v>74</v>
      </c>
      <c r="B77" s="28">
        <v>80317537.410656407</v>
      </c>
      <c r="C77" s="28">
        <v>17183840.478996936</v>
      </c>
      <c r="D77" s="29">
        <v>855.63032977517571</v>
      </c>
      <c r="E77" s="28">
        <v>3849417.9903911124</v>
      </c>
      <c r="F77" s="28">
        <v>2364383.5098728049</v>
      </c>
      <c r="H77" s="27" t="s">
        <v>74</v>
      </c>
      <c r="I77" s="37">
        <f t="shared" si="6"/>
        <v>8.5659283148449727E-2</v>
      </c>
      <c r="J77" s="37">
        <f t="shared" si="7"/>
        <v>8.8072445019874435E-2</v>
      </c>
      <c r="K77" s="37">
        <f t="shared" si="8"/>
        <v>3.4510779613447395E-2</v>
      </c>
      <c r="L77" s="37">
        <f t="shared" si="9"/>
        <v>7.2557044788321257E-2</v>
      </c>
      <c r="M77" s="37">
        <f t="shared" si="10"/>
        <v>6.7385397348557419E-2</v>
      </c>
      <c r="O77" s="27" t="s">
        <v>74</v>
      </c>
      <c r="P77" s="28">
        <v>73980427.061548024</v>
      </c>
      <c r="Q77" s="28">
        <v>15792919.449111737</v>
      </c>
      <c r="R77" s="29">
        <v>827.08691551274921</v>
      </c>
      <c r="S77" s="28">
        <v>3589010.028973172</v>
      </c>
      <c r="T77" s="28">
        <v>2215116.9725068943</v>
      </c>
    </row>
    <row r="78" spans="1:20" x14ac:dyDescent="0.25">
      <c r="A78" s="27" t="s">
        <v>75</v>
      </c>
      <c r="B78" s="28">
        <v>5748561.2572134873</v>
      </c>
      <c r="C78" s="28">
        <v>1383794.9887680716</v>
      </c>
      <c r="D78" s="29">
        <v>55.60390010564619</v>
      </c>
      <c r="E78" s="28">
        <v>222692.07560859737</v>
      </c>
      <c r="F78" s="28">
        <v>166636.63298450154</v>
      </c>
      <c r="H78" s="27" t="s">
        <v>75</v>
      </c>
      <c r="I78" s="37">
        <f t="shared" si="6"/>
        <v>2.9952585015256439E-2</v>
      </c>
      <c r="J78" s="37">
        <f t="shared" si="7"/>
        <v>3.2241924171760639E-2</v>
      </c>
      <c r="K78" s="37">
        <f t="shared" si="8"/>
        <v>3.1019838702861513E-4</v>
      </c>
      <c r="L78" s="37">
        <f t="shared" si="9"/>
        <v>1.7522640853249172E-2</v>
      </c>
      <c r="M78" s="37">
        <f t="shared" si="10"/>
        <v>1.2616357885792295E-2</v>
      </c>
      <c r="O78" s="27" t="s">
        <v>75</v>
      </c>
      <c r="P78" s="28">
        <v>5581384.3674447741</v>
      </c>
      <c r="Q78" s="28">
        <v>1340572.3565029451</v>
      </c>
      <c r="R78" s="29">
        <v>55.586657214238016</v>
      </c>
      <c r="S78" s="28">
        <v>218857.12088121963</v>
      </c>
      <c r="T78" s="28">
        <v>164560.47908648895</v>
      </c>
    </row>
    <row r="79" spans="1:20" x14ac:dyDescent="0.25">
      <c r="A79" s="27" t="s">
        <v>76</v>
      </c>
      <c r="B79" s="28">
        <v>185809337.04275489</v>
      </c>
      <c r="C79" s="28">
        <v>37535527.806421794</v>
      </c>
      <c r="D79" s="29">
        <v>1688.7107591540619</v>
      </c>
      <c r="E79" s="28">
        <v>8353079.9167343322</v>
      </c>
      <c r="F79" s="28">
        <v>7264878.922105086</v>
      </c>
      <c r="H79" s="27" t="s">
        <v>76</v>
      </c>
      <c r="I79" s="37">
        <f t="shared" si="6"/>
        <v>2.4639392947434002E-2</v>
      </c>
      <c r="J79" s="37">
        <f t="shared" si="7"/>
        <v>2.6916922144116784E-2</v>
      </c>
      <c r="K79" s="37">
        <f t="shared" si="8"/>
        <v>-4.8500782011923205E-3</v>
      </c>
      <c r="L79" s="37">
        <f t="shared" si="9"/>
        <v>1.2273570844719028E-2</v>
      </c>
      <c r="M79" s="37">
        <f t="shared" si="10"/>
        <v>7.3925978032962636E-3</v>
      </c>
      <c r="O79" s="27" t="s">
        <v>76</v>
      </c>
      <c r="P79" s="28">
        <v>181341199.95939612</v>
      </c>
      <c r="Q79" s="28">
        <v>36551669.367810927</v>
      </c>
      <c r="R79" s="29">
        <v>1696.9410559783707</v>
      </c>
      <c r="S79" s="28">
        <v>8251800.8543519303</v>
      </c>
      <c r="T79" s="28">
        <v>7211566.7098872485</v>
      </c>
    </row>
    <row r="80" spans="1:20" x14ac:dyDescent="0.25">
      <c r="A80" s="27" t="s">
        <v>77</v>
      </c>
      <c r="B80" s="28">
        <v>35004119.913049273</v>
      </c>
      <c r="C80" s="28">
        <v>6038256.1904933359</v>
      </c>
      <c r="D80" s="29">
        <v>275.8688912860049</v>
      </c>
      <c r="E80" s="28">
        <v>1459120.7475260922</v>
      </c>
      <c r="F80" s="28">
        <v>1008113.0934792153</v>
      </c>
      <c r="H80" s="27" t="s">
        <v>77</v>
      </c>
      <c r="I80" s="37">
        <f t="shared" si="6"/>
        <v>2.4519832126544072E-2</v>
      </c>
      <c r="J80" s="37">
        <f t="shared" si="7"/>
        <v>2.6797095568013685E-2</v>
      </c>
      <c r="K80" s="37">
        <f t="shared" si="8"/>
        <v>-4.9661980208846046E-3</v>
      </c>
      <c r="L80" s="37">
        <f t="shared" si="9"/>
        <v>1.2155452939114131E-2</v>
      </c>
      <c r="M80" s="37">
        <f t="shared" si="10"/>
        <v>7.2750494377147312E-3</v>
      </c>
      <c r="O80" s="27" t="s">
        <v>77</v>
      </c>
      <c r="P80" s="28">
        <v>34166366.345874429</v>
      </c>
      <c r="Q80" s="28">
        <v>5880671.2801939063</v>
      </c>
      <c r="R80" s="29">
        <v>277.24574857387114</v>
      </c>
      <c r="S80" s="28">
        <v>1441597.4772344234</v>
      </c>
      <c r="T80" s="28">
        <v>1000831.9912639238</v>
      </c>
    </row>
    <row r="81" spans="1:20" x14ac:dyDescent="0.25">
      <c r="A81" s="27" t="s">
        <v>78</v>
      </c>
      <c r="B81" s="28">
        <v>71114794.784549922</v>
      </c>
      <c r="C81" s="28">
        <v>12124407.178985974</v>
      </c>
      <c r="D81" s="29">
        <v>588.99070697372042</v>
      </c>
      <c r="E81" s="28">
        <v>3367712.3193638874</v>
      </c>
      <c r="F81" s="28">
        <v>1851266.6545346084</v>
      </c>
      <c r="H81" s="27" t="s">
        <v>78</v>
      </c>
      <c r="I81" s="37">
        <f t="shared" si="6"/>
        <v>4.4868494354136201E-2</v>
      </c>
      <c r="J81" s="37">
        <f t="shared" si="7"/>
        <v>4.7190988022606462E-2</v>
      </c>
      <c r="K81" s="37">
        <f t="shared" si="8"/>
        <v>1.4796822768555096E-2</v>
      </c>
      <c r="L81" s="37">
        <f t="shared" si="9"/>
        <v>3.2258538099431133E-2</v>
      </c>
      <c r="M81" s="37">
        <f t="shared" si="10"/>
        <v>2.728120169417747E-2</v>
      </c>
      <c r="O81" s="27" t="s">
        <v>78</v>
      </c>
      <c r="P81" s="28">
        <v>68061000.182140678</v>
      </c>
      <c r="Q81" s="28">
        <v>11578028.571350001</v>
      </c>
      <c r="R81" s="29">
        <v>580.40259267549129</v>
      </c>
      <c r="S81" s="28">
        <v>3262469.8126153899</v>
      </c>
      <c r="T81" s="28">
        <v>1802103.1159545467</v>
      </c>
    </row>
    <row r="82" spans="1:20" x14ac:dyDescent="0.25">
      <c r="A82" s="27" t="s">
        <v>79</v>
      </c>
      <c r="B82" s="28">
        <v>1492427.7750526145</v>
      </c>
      <c r="C82" s="28">
        <v>353750.14673426095</v>
      </c>
      <c r="D82" s="29">
        <v>14.040430700947777</v>
      </c>
      <c r="E82" s="28">
        <v>76989.631882682355</v>
      </c>
      <c r="F82" s="28">
        <v>53266.306518689671</v>
      </c>
      <c r="H82" s="27" t="s">
        <v>79</v>
      </c>
      <c r="I82" s="37">
        <f t="shared" si="6"/>
        <v>2.7052896867336029E-2</v>
      </c>
      <c r="J82" s="37">
        <f t="shared" si="7"/>
        <v>2.9335790708089338E-2</v>
      </c>
      <c r="K82" s="37">
        <f t="shared" si="8"/>
        <v>-2.5060357471513584E-3</v>
      </c>
      <c r="L82" s="37">
        <f t="shared" si="9"/>
        <v>1.4657947483039946E-2</v>
      </c>
      <c r="M82" s="37">
        <f t="shared" si="10"/>
        <v>9.7654774723914262E-3</v>
      </c>
      <c r="O82" s="27" t="s">
        <v>79</v>
      </c>
      <c r="P82" s="28">
        <v>1453116.7572816757</v>
      </c>
      <c r="Q82" s="28">
        <v>343668.36354821885</v>
      </c>
      <c r="R82" s="29">
        <v>14.075704920645268</v>
      </c>
      <c r="S82" s="28">
        <v>75877.424578068705</v>
      </c>
      <c r="T82" s="28">
        <v>52751.166193583857</v>
      </c>
    </row>
    <row r="83" spans="1:20" x14ac:dyDescent="0.25">
      <c r="A83" s="27" t="s">
        <v>80</v>
      </c>
      <c r="B83" s="28">
        <v>21000856.604246531</v>
      </c>
      <c r="C83" s="28">
        <v>4357730.9288136754</v>
      </c>
      <c r="D83" s="29">
        <v>216.26875441177509</v>
      </c>
      <c r="E83" s="28">
        <v>975973.04782674368</v>
      </c>
      <c r="F83" s="28">
        <v>539027.83733368863</v>
      </c>
      <c r="H83" s="27" t="s">
        <v>80</v>
      </c>
      <c r="I83" s="37">
        <f t="shared" si="6"/>
        <v>1.238586667773367E-2</v>
      </c>
      <c r="J83" s="37">
        <f t="shared" si="7"/>
        <v>1.4636159205561494E-2</v>
      </c>
      <c r="K83" s="37">
        <f t="shared" si="8"/>
        <v>-1.6750943806187912E-2</v>
      </c>
      <c r="L83" s="37">
        <f t="shared" si="9"/>
        <v>1.6792579745184E-4</v>
      </c>
      <c r="M83" s="37">
        <f t="shared" si="10"/>
        <v>-4.6546763363165544E-3</v>
      </c>
      <c r="O83" s="27" t="s">
        <v>80</v>
      </c>
      <c r="P83" s="28">
        <v>20743925.113418832</v>
      </c>
      <c r="Q83" s="28">
        <v>4294870.5201140139</v>
      </c>
      <c r="R83" s="29">
        <v>219.95317773195555</v>
      </c>
      <c r="S83" s="28">
        <v>975809.18429131072</v>
      </c>
      <c r="T83" s="28">
        <v>541548.57065046136</v>
      </c>
    </row>
    <row r="84" spans="1:20" x14ac:dyDescent="0.25">
      <c r="A84" s="27" t="s">
        <v>81</v>
      </c>
      <c r="B84" s="28">
        <v>34633617.050666533</v>
      </c>
      <c r="C84" s="28">
        <v>8537437.6684888694</v>
      </c>
      <c r="D84" s="29">
        <v>441.20509293354365</v>
      </c>
      <c r="E84" s="28">
        <v>1645123.3454421852</v>
      </c>
      <c r="F84" s="28">
        <v>1019249.9250056315</v>
      </c>
      <c r="H84" s="27" t="s">
        <v>81</v>
      </c>
      <c r="I84" s="37">
        <f t="shared" si="6"/>
        <v>1.3545591300470505E-2</v>
      </c>
      <c r="J84" s="37">
        <f t="shared" si="7"/>
        <v>1.5798461619769277E-2</v>
      </c>
      <c r="K84" s="37">
        <f t="shared" si="8"/>
        <v>-1.5624596453579498E-2</v>
      </c>
      <c r="L84" s="37">
        <f t="shared" si="9"/>
        <v>1.3136543270544365E-3</v>
      </c>
      <c r="M84" s="37">
        <f t="shared" si="10"/>
        <v>-3.5144722718655208E-3</v>
      </c>
      <c r="O84" s="27" t="s">
        <v>81</v>
      </c>
      <c r="P84" s="28">
        <v>34170753.982786782</v>
      </c>
      <c r="Q84" s="28">
        <v>8404657.0171756949</v>
      </c>
      <c r="R84" s="29">
        <v>448.20816463313594</v>
      </c>
      <c r="S84" s="28">
        <v>1642965.057285483</v>
      </c>
      <c r="T84" s="28">
        <v>1022844.6842869832</v>
      </c>
    </row>
    <row r="85" spans="1:20" x14ac:dyDescent="0.25">
      <c r="A85" s="27" t="s">
        <v>82</v>
      </c>
      <c r="B85" s="28">
        <v>137213366.34672937</v>
      </c>
      <c r="C85" s="28">
        <v>28392294.865657181</v>
      </c>
      <c r="D85" s="29">
        <v>1405.4951076475215</v>
      </c>
      <c r="E85" s="28">
        <v>6476405.6601204081</v>
      </c>
      <c r="F85" s="28">
        <v>4029142.2455234141</v>
      </c>
      <c r="H85" s="27" t="s">
        <v>82</v>
      </c>
      <c r="I85" s="37">
        <f t="shared" si="6"/>
        <v>5.1601538414588477E-2</v>
      </c>
      <c r="J85" s="37">
        <f t="shared" si="7"/>
        <v>5.3938998035506058E-2</v>
      </c>
      <c r="K85" s="37">
        <f t="shared" si="8"/>
        <v>1.7625940092265591E-2</v>
      </c>
      <c r="L85" s="37">
        <f t="shared" si="9"/>
        <v>3.8910324670044627E-2</v>
      </c>
      <c r="M85" s="37">
        <f t="shared" si="10"/>
        <v>3.3900914730655485E-2</v>
      </c>
      <c r="O85" s="27" t="s">
        <v>82</v>
      </c>
      <c r="P85" s="28">
        <v>130480378.10366316</v>
      </c>
      <c r="Q85" s="28">
        <v>26939220.314059082</v>
      </c>
      <c r="R85" s="29">
        <v>1381.1510224671442</v>
      </c>
      <c r="S85" s="28">
        <v>6233844.7374438196</v>
      </c>
      <c r="T85" s="28">
        <v>3897029.3846514854</v>
      </c>
    </row>
    <row r="86" spans="1:20" x14ac:dyDescent="0.25">
      <c r="A86" s="27" t="s">
        <v>83</v>
      </c>
      <c r="B86" s="28">
        <v>94494567.33913213</v>
      </c>
      <c r="C86" s="28">
        <v>22331419.594844759</v>
      </c>
      <c r="D86" s="29">
        <v>1140.3415976859369</v>
      </c>
      <c r="E86" s="28">
        <v>4375855.0970923677</v>
      </c>
      <c r="F86" s="28">
        <v>2781798.1060670633</v>
      </c>
      <c r="H86" s="27" t="s">
        <v>83</v>
      </c>
      <c r="I86" s="37">
        <f t="shared" si="6"/>
        <v>1.1962590230298886E-2</v>
      </c>
      <c r="J86" s="37">
        <f t="shared" si="7"/>
        <v>1.4211941915451831E-2</v>
      </c>
      <c r="K86" s="37">
        <f t="shared" si="8"/>
        <v>-1.7162038213121122E-2</v>
      </c>
      <c r="L86" s="37">
        <f t="shared" si="9"/>
        <v>-2.5024235404469408E-4</v>
      </c>
      <c r="M86" s="37">
        <f t="shared" si="10"/>
        <v>-5.0708281677851463E-3</v>
      </c>
      <c r="O86" s="27" t="s">
        <v>83</v>
      </c>
      <c r="P86" s="28">
        <v>93377530.208530128</v>
      </c>
      <c r="Q86" s="28">
        <v>22018494.036531847</v>
      </c>
      <c r="R86" s="29">
        <v>1160.2539197943715</v>
      </c>
      <c r="S86" s="28">
        <v>4376950.395462865</v>
      </c>
      <c r="T86" s="28">
        <v>2795976.0200258624</v>
      </c>
    </row>
    <row r="87" spans="1:20" x14ac:dyDescent="0.25">
      <c r="A87" s="27" t="s">
        <v>84</v>
      </c>
      <c r="B87" s="28">
        <v>152697826.36427093</v>
      </c>
      <c r="C87" s="28">
        <v>29794828.80517539</v>
      </c>
      <c r="D87" s="29">
        <v>1432.740877309689</v>
      </c>
      <c r="E87" s="28">
        <v>6737843.4665425131</v>
      </c>
      <c r="F87" s="28">
        <v>2716875.1689138087</v>
      </c>
      <c r="H87" s="27" t="s">
        <v>84</v>
      </c>
      <c r="I87" s="37">
        <f t="shared" si="6"/>
        <v>6.1612101252889628E-2</v>
      </c>
      <c r="J87" s="37">
        <f t="shared" si="7"/>
        <v>6.3971811969457448E-2</v>
      </c>
      <c r="K87" s="37">
        <f t="shared" si="8"/>
        <v>2.2588886064239144E-2</v>
      </c>
      <c r="L87" s="37">
        <f t="shared" si="9"/>
        <v>4.8800075406001842E-2</v>
      </c>
      <c r="M87" s="37">
        <f t="shared" si="10"/>
        <v>4.3742979141375704E-2</v>
      </c>
      <c r="O87" s="27" t="s">
        <v>84</v>
      </c>
      <c r="P87" s="28">
        <v>143835800.46239161</v>
      </c>
      <c r="Q87" s="28">
        <v>28003400.531846691</v>
      </c>
      <c r="R87" s="29">
        <v>1401.0917748422353</v>
      </c>
      <c r="S87" s="28">
        <v>6424335.4139102455</v>
      </c>
      <c r="T87" s="28">
        <v>2603011.6831528945</v>
      </c>
    </row>
    <row r="88" spans="1:20" x14ac:dyDescent="0.25">
      <c r="A88" s="27" t="s">
        <v>85</v>
      </c>
      <c r="B88" s="28">
        <v>207410590.05260807</v>
      </c>
      <c r="C88" s="28">
        <v>37410190.156952731</v>
      </c>
      <c r="D88" s="29">
        <v>1771.2505919017401</v>
      </c>
      <c r="E88" s="28">
        <v>9593865.438565027</v>
      </c>
      <c r="F88" s="28">
        <v>6098489.482079668</v>
      </c>
      <c r="H88" s="27" t="s">
        <v>85</v>
      </c>
      <c r="I88" s="37">
        <f t="shared" si="6"/>
        <v>4.1752294683745861E-2</v>
      </c>
      <c r="J88" s="37">
        <f t="shared" si="7"/>
        <v>4.4067861782945972E-2</v>
      </c>
      <c r="K88" s="37">
        <f t="shared" si="8"/>
        <v>1.177030838735571E-2</v>
      </c>
      <c r="L88" s="37">
        <f t="shared" si="9"/>
        <v>2.9179946167944726E-2</v>
      </c>
      <c r="M88" s="37">
        <f t="shared" si="10"/>
        <v>2.4217454093962809E-2</v>
      </c>
      <c r="O88" s="27" t="s">
        <v>85</v>
      </c>
      <c r="P88" s="28">
        <v>199097800.03467482</v>
      </c>
      <c r="Q88" s="28">
        <v>35831186.387700565</v>
      </c>
      <c r="R88" s="29">
        <v>1750.6449608359308</v>
      </c>
      <c r="S88" s="28">
        <v>9321854.2338362578</v>
      </c>
      <c r="T88" s="28">
        <v>5954291.6962633468</v>
      </c>
    </row>
    <row r="89" spans="1:20" x14ac:dyDescent="0.25">
      <c r="A89" s="27" t="s">
        <v>86</v>
      </c>
      <c r="B89" s="28">
        <v>34262894.285120085</v>
      </c>
      <c r="C89" s="28">
        <v>8057823.2270824797</v>
      </c>
      <c r="D89" s="29">
        <v>421.60138047268413</v>
      </c>
      <c r="E89" s="28">
        <v>1440629.3721876172</v>
      </c>
      <c r="F89" s="28">
        <v>411545.11476421793</v>
      </c>
      <c r="H89" s="27" t="s">
        <v>86</v>
      </c>
      <c r="I89" s="37">
        <f t="shared" si="6"/>
        <v>2.1417107965199467E-2</v>
      </c>
      <c r="J89" s="37">
        <f t="shared" si="7"/>
        <v>2.3687474790244689E-2</v>
      </c>
      <c r="K89" s="37">
        <f t="shared" si="8"/>
        <v>2.6613771665973118E-3</v>
      </c>
      <c r="L89" s="37">
        <f t="shared" si="9"/>
        <v>9.0901738879978211E-3</v>
      </c>
      <c r="M89" s="37">
        <f t="shared" si="10"/>
        <v>4.2245505259241867E-3</v>
      </c>
      <c r="O89" s="27" t="s">
        <v>86</v>
      </c>
      <c r="P89" s="28">
        <v>33544468.775715325</v>
      </c>
      <c r="Q89" s="28">
        <v>7871370.3405754203</v>
      </c>
      <c r="R89" s="29">
        <v>420.48231843145277</v>
      </c>
      <c r="S89" s="28">
        <v>1427651.7693526936</v>
      </c>
      <c r="T89" s="28">
        <v>409813.83550988365</v>
      </c>
    </row>
    <row r="90" spans="1:20" x14ac:dyDescent="0.25">
      <c r="A90" s="27" t="s">
        <v>87</v>
      </c>
      <c r="B90" s="28">
        <v>307845245.14887524</v>
      </c>
      <c r="C90" s="28">
        <v>71013520.244046867</v>
      </c>
      <c r="D90" s="29">
        <v>3047.1765417751976</v>
      </c>
      <c r="E90" s="28">
        <v>13066234.160759551</v>
      </c>
      <c r="F90" s="28">
        <v>10495782.403299695</v>
      </c>
      <c r="H90" s="27" t="s">
        <v>87</v>
      </c>
      <c r="I90" s="37">
        <f t="shared" si="6"/>
        <v>4.114271471427533E-2</v>
      </c>
      <c r="J90" s="37">
        <f t="shared" si="7"/>
        <v>4.3456926862467382E-2</v>
      </c>
      <c r="K90" s="37">
        <f t="shared" si="8"/>
        <v>1.1178272337283746E-2</v>
      </c>
      <c r="L90" s="37">
        <f t="shared" si="9"/>
        <v>2.8577722891484525E-2</v>
      </c>
      <c r="M90" s="37">
        <f t="shared" si="10"/>
        <v>2.3618134613138109E-2</v>
      </c>
      <c r="O90" s="27" t="s">
        <v>87</v>
      </c>
      <c r="P90" s="28">
        <v>295680160.65247917</v>
      </c>
      <c r="Q90" s="28">
        <v>68056014.978572071</v>
      </c>
      <c r="R90" s="29">
        <v>3013.4909195900877</v>
      </c>
      <c r="S90" s="28">
        <v>12703205.474865263</v>
      </c>
      <c r="T90" s="28">
        <v>10253611.23292958</v>
      </c>
    </row>
    <row r="91" spans="1:20" x14ac:dyDescent="0.25">
      <c r="A91" s="27" t="s">
        <v>88</v>
      </c>
      <c r="B91" s="28">
        <v>840529001.80294371</v>
      </c>
      <c r="C91" s="28">
        <v>222355386.75739399</v>
      </c>
      <c r="D91" s="29">
        <v>7468.3110143358472</v>
      </c>
      <c r="E91" s="28">
        <v>31871304.589394093</v>
      </c>
      <c r="F91" s="28">
        <v>26352324.82932622</v>
      </c>
      <c r="H91" s="27" t="s">
        <v>88</v>
      </c>
      <c r="I91" s="37">
        <f t="shared" si="6"/>
        <v>7.018555427969253E-2</v>
      </c>
      <c r="J91" s="37">
        <f t="shared" si="7"/>
        <v>7.2564321739265969E-2</v>
      </c>
      <c r="K91" s="37">
        <f t="shared" si="8"/>
        <v>2.4714886950144344E-2</v>
      </c>
      <c r="L91" s="37">
        <f t="shared" si="9"/>
        <v>5.7270060036346715E-2</v>
      </c>
      <c r="M91" s="37">
        <f t="shared" si="10"/>
        <v>5.2172123263944048E-2</v>
      </c>
      <c r="O91" s="27" t="s">
        <v>88</v>
      </c>
      <c r="P91" s="28">
        <v>785404922.01716995</v>
      </c>
      <c r="Q91" s="28">
        <v>207311936.68350202</v>
      </c>
      <c r="R91" s="29">
        <v>7288.184361763063</v>
      </c>
      <c r="S91" s="28">
        <v>30144904.120616473</v>
      </c>
      <c r="T91" s="28">
        <v>25045640.58167465</v>
      </c>
    </row>
    <row r="92" spans="1:20" x14ac:dyDescent="0.25">
      <c r="A92" s="27" t="s">
        <v>89</v>
      </c>
      <c r="B92" s="28">
        <v>78481377.101347923</v>
      </c>
      <c r="C92" s="28">
        <v>15502432.46197138</v>
      </c>
      <c r="D92" s="29">
        <v>806.10223635401383</v>
      </c>
      <c r="E92" s="28">
        <v>3763250.8727156254</v>
      </c>
      <c r="F92" s="28">
        <v>1505749.3433130679</v>
      </c>
      <c r="H92" s="27" t="s">
        <v>89</v>
      </c>
      <c r="I92" s="37">
        <f t="shared" si="6"/>
        <v>1.22423839563921E-2</v>
      </c>
      <c r="J92" s="37">
        <f t="shared" si="7"/>
        <v>1.4492357556322499E-2</v>
      </c>
      <c r="K92" s="37">
        <f t="shared" si="8"/>
        <v>-1.6890297045879299E-2</v>
      </c>
      <c r="L92" s="37">
        <f t="shared" si="9"/>
        <v>2.6174691954317097E-5</v>
      </c>
      <c r="M92" s="37">
        <f t="shared" si="10"/>
        <v>-4.7957439474071162E-3</v>
      </c>
      <c r="O92" s="27" t="s">
        <v>89</v>
      </c>
      <c r="P92" s="28">
        <v>77532198.162460014</v>
      </c>
      <c r="Q92" s="28">
        <v>15280975.106912738</v>
      </c>
      <c r="R92" s="29">
        <v>819.95146007793255</v>
      </c>
      <c r="S92" s="28">
        <v>3763152.3733614758</v>
      </c>
      <c r="T92" s="28">
        <v>1513005.3294642407</v>
      </c>
    </row>
    <row r="93" spans="1:20" x14ac:dyDescent="0.25">
      <c r="A93" s="27" t="s">
        <v>90</v>
      </c>
      <c r="B93" s="28">
        <v>64552799.790800534</v>
      </c>
      <c r="C93" s="28">
        <v>13224731.29124899</v>
      </c>
      <c r="D93" s="29">
        <v>639.25635835989556</v>
      </c>
      <c r="E93" s="28">
        <v>2842890.1427308004</v>
      </c>
      <c r="F93" s="28">
        <v>1871052.363994037</v>
      </c>
      <c r="H93" s="27" t="s">
        <v>90</v>
      </c>
      <c r="I93" s="37">
        <f t="shared" si="6"/>
        <v>4.8338055069945485E-2</v>
      </c>
      <c r="J93" s="37">
        <f t="shared" si="7"/>
        <v>5.0668260745083238E-2</v>
      </c>
      <c r="K93" s="37">
        <f t="shared" si="8"/>
        <v>1.8166528343783073E-2</v>
      </c>
      <c r="L93" s="37">
        <f t="shared" si="9"/>
        <v>3.568622655180631E-2</v>
      </c>
      <c r="M93" s="37">
        <f t="shared" si="10"/>
        <v>3.0692362544319174E-2</v>
      </c>
      <c r="O93" s="27" t="s">
        <v>90</v>
      </c>
      <c r="P93" s="28">
        <v>61576320.232402079</v>
      </c>
      <c r="Q93" s="28">
        <v>12586971.345142424</v>
      </c>
      <c r="R93" s="29">
        <v>627.85049455490571</v>
      </c>
      <c r="S93" s="28">
        <v>2744933.812816903</v>
      </c>
      <c r="T93" s="28">
        <v>1815335.430812007</v>
      </c>
    </row>
    <row r="94" spans="1:20" x14ac:dyDescent="0.25">
      <c r="A94" s="27" t="s">
        <v>91</v>
      </c>
      <c r="B94" s="28">
        <v>19897253.344073337</v>
      </c>
      <c r="C94" s="28">
        <v>3421785.2309735729</v>
      </c>
      <c r="D94" s="29">
        <v>165.02261156295666</v>
      </c>
      <c r="E94" s="28">
        <v>939416.33482226904</v>
      </c>
      <c r="F94" s="28">
        <v>859064.90315612836</v>
      </c>
      <c r="H94" s="27" t="s">
        <v>91</v>
      </c>
      <c r="I94" s="37">
        <f t="shared" si="6"/>
        <v>1.4642044039057334E-2</v>
      </c>
      <c r="J94" s="37">
        <f t="shared" si="7"/>
        <v>1.6897351511507175E-2</v>
      </c>
      <c r="K94" s="37">
        <f t="shared" si="8"/>
        <v>-1.4559699998718423E-2</v>
      </c>
      <c r="L94" s="37">
        <f t="shared" si="9"/>
        <v>2.3968745668685454E-3</v>
      </c>
      <c r="M94" s="37">
        <f t="shared" si="10"/>
        <v>-2.4364750952038383E-3</v>
      </c>
      <c r="O94" s="27" t="s">
        <v>91</v>
      </c>
      <c r="P94" s="28">
        <v>19610121.087498929</v>
      </c>
      <c r="Q94" s="28">
        <v>3364926.878693766</v>
      </c>
      <c r="R94" s="29">
        <v>167.46079043321248</v>
      </c>
      <c r="S94" s="28">
        <v>937170.05575080914</v>
      </c>
      <c r="T94" s="28">
        <v>861163.10561586986</v>
      </c>
    </row>
    <row r="95" spans="1:20" x14ac:dyDescent="0.25">
      <c r="A95" s="27" t="s">
        <v>92</v>
      </c>
      <c r="B95" s="28">
        <v>13027698.033629533</v>
      </c>
      <c r="C95" s="28">
        <v>2576666.9631204573</v>
      </c>
      <c r="D95" s="29">
        <v>122.43796024803784</v>
      </c>
      <c r="E95" s="28">
        <v>740503.0905759373</v>
      </c>
      <c r="F95" s="28">
        <v>330906.62100194837</v>
      </c>
      <c r="H95" s="27" t="s">
        <v>92</v>
      </c>
      <c r="I95" s="37">
        <f t="shared" si="6"/>
        <v>3.5218689421990579E-2</v>
      </c>
      <c r="J95" s="37">
        <f t="shared" si="7"/>
        <v>3.7519733873666805E-2</v>
      </c>
      <c r="K95" s="37">
        <f t="shared" si="8"/>
        <v>9.5037999358518199E-3</v>
      </c>
      <c r="L95" s="37">
        <f t="shared" si="9"/>
        <v>2.2725191476363094E-2</v>
      </c>
      <c r="M95" s="37">
        <f t="shared" si="10"/>
        <v>1.7793822889693001E-2</v>
      </c>
      <c r="O95" s="27" t="s">
        <v>92</v>
      </c>
      <c r="P95" s="28">
        <v>12584488.829991551</v>
      </c>
      <c r="Q95" s="28">
        <v>2483487.1848656368</v>
      </c>
      <c r="R95" s="29">
        <v>121.28528912503158</v>
      </c>
      <c r="S95" s="28">
        <v>724048.93978115288</v>
      </c>
      <c r="T95" s="28">
        <v>325121.46719700767</v>
      </c>
    </row>
    <row r="96" spans="1:20" x14ac:dyDescent="0.25">
      <c r="A96" s="27" t="s">
        <v>93</v>
      </c>
      <c r="B96" s="28">
        <v>48771157.553095482</v>
      </c>
      <c r="C96" s="28">
        <v>11943497.514670407</v>
      </c>
      <c r="D96" s="29">
        <v>601.45905654876321</v>
      </c>
      <c r="E96" s="28">
        <v>2097599.3979580756</v>
      </c>
      <c r="F96" s="28">
        <v>1439295.3308978777</v>
      </c>
      <c r="H96" s="27" t="s">
        <v>93</v>
      </c>
      <c r="I96" s="37">
        <f t="shared" si="6"/>
        <v>9.0444658222470498E-3</v>
      </c>
      <c r="J96" s="37">
        <f t="shared" si="7"/>
        <v>1.1287331212236129E-2</v>
      </c>
      <c r="K96" s="37">
        <f t="shared" si="8"/>
        <v>-3.4726190409987145E-3</v>
      </c>
      <c r="L96" s="37">
        <f t="shared" si="9"/>
        <v>-3.1331494870704413E-3</v>
      </c>
      <c r="M96" s="37">
        <f t="shared" si="10"/>
        <v>-7.9398345210200949E-3</v>
      </c>
      <c r="O96" s="27" t="s">
        <v>93</v>
      </c>
      <c r="P96" s="28">
        <v>48334002.321050331</v>
      </c>
      <c r="Q96" s="28">
        <v>11810191.96626706</v>
      </c>
      <c r="R96" s="29">
        <v>603.55497304043286</v>
      </c>
      <c r="S96" s="28">
        <v>2104192.1465025879</v>
      </c>
      <c r="T96" s="28">
        <v>1450814.5584123586</v>
      </c>
    </row>
    <row r="97" spans="1:20" x14ac:dyDescent="0.25">
      <c r="A97" s="27" t="s">
        <v>94</v>
      </c>
      <c r="B97" s="28">
        <v>69302547.534432009</v>
      </c>
      <c r="C97" s="28">
        <v>14805681.563135613</v>
      </c>
      <c r="D97" s="29">
        <v>743.72258105479284</v>
      </c>
      <c r="E97" s="28">
        <v>3480237.6513793836</v>
      </c>
      <c r="F97" s="28">
        <v>2572144.0067831967</v>
      </c>
      <c r="H97" s="27" t="s">
        <v>94</v>
      </c>
      <c r="I97" s="37">
        <f t="shared" si="6"/>
        <v>3.2380443402900694E-2</v>
      </c>
      <c r="J97" s="37">
        <f t="shared" si="7"/>
        <v>3.4675179110036591E-2</v>
      </c>
      <c r="K97" s="37">
        <f t="shared" si="8"/>
        <v>8.0966800890021062E-3</v>
      </c>
      <c r="L97" s="37">
        <f t="shared" si="9"/>
        <v>1.992119872295639E-2</v>
      </c>
      <c r="M97" s="37">
        <f t="shared" si="10"/>
        <v>1.500335040731926E-2</v>
      </c>
      <c r="O97" s="27" t="s">
        <v>94</v>
      </c>
      <c r="P97" s="28">
        <v>67128884.489519268</v>
      </c>
      <c r="Q97" s="28">
        <v>14309497.185262084</v>
      </c>
      <c r="R97" s="29">
        <v>737.74926130014796</v>
      </c>
      <c r="S97" s="28">
        <v>3412261.3156163343</v>
      </c>
      <c r="T97" s="28">
        <v>2534123.6615140229</v>
      </c>
    </row>
    <row r="98" spans="1:20" x14ac:dyDescent="0.25">
      <c r="A98" s="27" t="s">
        <v>95</v>
      </c>
      <c r="B98" s="28">
        <v>27909206.604635008</v>
      </c>
      <c r="C98" s="28">
        <v>6260934.6722953403</v>
      </c>
      <c r="D98" s="29">
        <v>278.21651981855717</v>
      </c>
      <c r="E98" s="28">
        <v>1544099.2171260582</v>
      </c>
      <c r="F98" s="28">
        <v>814319.61334715527</v>
      </c>
      <c r="H98" s="27" t="s">
        <v>95</v>
      </c>
      <c r="I98" s="37">
        <f t="shared" si="6"/>
        <v>7.7607654373967883E-3</v>
      </c>
      <c r="J98" s="37">
        <f t="shared" si="7"/>
        <v>1.0000777467338962E-2</v>
      </c>
      <c r="K98" s="37">
        <f t="shared" si="8"/>
        <v>-2.1242933055589219E-2</v>
      </c>
      <c r="L98" s="37">
        <f t="shared" si="9"/>
        <v>-4.4013575819488171E-3</v>
      </c>
      <c r="M98" s="37">
        <f t="shared" si="10"/>
        <v>-9.2019275797059485E-3</v>
      </c>
      <c r="O98" s="27" t="s">
        <v>95</v>
      </c>
      <c r="P98" s="28">
        <v>27694277.810588926</v>
      </c>
      <c r="Q98" s="28">
        <v>6198940.4483382236</v>
      </c>
      <c r="R98" s="29">
        <v>284.25492822966118</v>
      </c>
      <c r="S98" s="28">
        <v>1550925.3943696038</v>
      </c>
      <c r="T98" s="28">
        <v>821882.51674527174</v>
      </c>
    </row>
    <row r="99" spans="1:20" x14ac:dyDescent="0.25">
      <c r="A99" s="27" t="s">
        <v>96</v>
      </c>
      <c r="B99" s="28">
        <v>46062432.07105466</v>
      </c>
      <c r="C99" s="28">
        <v>8517347.518563034</v>
      </c>
      <c r="D99" s="29">
        <v>395.79422437439524</v>
      </c>
      <c r="E99" s="28">
        <v>2224723.5340466183</v>
      </c>
      <c r="F99" s="28">
        <v>1328791.0123376842</v>
      </c>
      <c r="H99" s="27" t="s">
        <v>96</v>
      </c>
      <c r="I99" s="37">
        <f t="shared" si="6"/>
        <v>5.0609058280101982E-2</v>
      </c>
      <c r="J99" s="37">
        <f t="shared" si="7"/>
        <v>5.2944311854190351E-2</v>
      </c>
      <c r="K99" s="37">
        <f t="shared" si="8"/>
        <v>1.7133897300538603E-2</v>
      </c>
      <c r="L99" s="37">
        <f t="shared" si="9"/>
        <v>3.7929822244855416E-2</v>
      </c>
      <c r="M99" s="37">
        <f t="shared" si="10"/>
        <v>3.2925140084638205E-2</v>
      </c>
      <c r="O99" s="27" t="s">
        <v>96</v>
      </c>
      <c r="P99" s="28">
        <v>43843551.231569521</v>
      </c>
      <c r="Q99" s="28">
        <v>8089076.9081266467</v>
      </c>
      <c r="R99" s="29">
        <v>389.12696295426633</v>
      </c>
      <c r="S99" s="28">
        <v>2143423.8484784467</v>
      </c>
      <c r="T99" s="28">
        <v>1286434.9610358041</v>
      </c>
    </row>
    <row r="100" spans="1:20" x14ac:dyDescent="0.25">
      <c r="A100" s="27" t="s">
        <v>97</v>
      </c>
      <c r="B100" s="28">
        <v>76434999.114869207</v>
      </c>
      <c r="C100" s="28">
        <v>14678036.284484237</v>
      </c>
      <c r="D100" s="29">
        <v>665.45046889604498</v>
      </c>
      <c r="E100" s="28">
        <v>4105808.29787383</v>
      </c>
      <c r="F100" s="28">
        <v>2193438.0204858449</v>
      </c>
      <c r="H100" s="27" t="s">
        <v>97</v>
      </c>
      <c r="I100" s="37">
        <f t="shared" si="6"/>
        <v>4.3189998038473565E-2</v>
      </c>
      <c r="J100" s="37">
        <f t="shared" si="7"/>
        <v>4.5508760809623849E-2</v>
      </c>
      <c r="K100" s="37">
        <f t="shared" si="8"/>
        <v>1.3166634149253342E-2</v>
      </c>
      <c r="L100" s="37">
        <f t="shared" si="9"/>
        <v>3.0600298653631786E-2</v>
      </c>
      <c r="M100" s="37">
        <f t="shared" si="10"/>
        <v>2.5630957934785537E-2</v>
      </c>
      <c r="O100" s="27" t="s">
        <v>97</v>
      </c>
      <c r="P100" s="28">
        <v>73270448.584237888</v>
      </c>
      <c r="Q100" s="28">
        <v>14039132.750181664</v>
      </c>
      <c r="R100" s="29">
        <v>656.80258949192262</v>
      </c>
      <c r="S100" s="28">
        <v>3983899.7749540978</v>
      </c>
      <c r="T100" s="28">
        <v>2138623.0627267337</v>
      </c>
    </row>
    <row r="101" spans="1:20" x14ac:dyDescent="0.25">
      <c r="A101" s="27" t="s">
        <v>98</v>
      </c>
      <c r="B101" s="28">
        <v>3109462.0612333799</v>
      </c>
      <c r="C101" s="28">
        <v>547676.55906187568</v>
      </c>
      <c r="D101" s="29">
        <v>29.319739162878442</v>
      </c>
      <c r="E101" s="28">
        <v>161095.71539688518</v>
      </c>
      <c r="F101" s="28">
        <v>104285.5736801228</v>
      </c>
      <c r="H101" s="27" t="s">
        <v>98</v>
      </c>
      <c r="I101" s="37">
        <f t="shared" si="6"/>
        <v>1.1595895498272002E-2</v>
      </c>
      <c r="J101" s="37">
        <f t="shared" si="7"/>
        <v>1.3844432108419458E-2</v>
      </c>
      <c r="K101" s="37">
        <f t="shared" si="8"/>
        <v>-1.7518179345711093E-2</v>
      </c>
      <c r="L101" s="37">
        <f t="shared" si="9"/>
        <v>-6.125116444443135E-4</v>
      </c>
      <c r="M101" s="37">
        <f t="shared" si="10"/>
        <v>-5.4313506708628667E-3</v>
      </c>
      <c r="O101" s="27" t="s">
        <v>98</v>
      </c>
      <c r="P101" s="28">
        <v>3073818.38446644</v>
      </c>
      <c r="Q101" s="28">
        <v>540197.82692193915</v>
      </c>
      <c r="R101" s="29">
        <v>29.842525883433453</v>
      </c>
      <c r="S101" s="28">
        <v>161194.44887384019</v>
      </c>
      <c r="T101" s="28">
        <v>104855.07838042772</v>
      </c>
    </row>
    <row r="102" spans="1:20" x14ac:dyDescent="0.25">
      <c r="A102" s="27" t="s">
        <v>99</v>
      </c>
      <c r="B102" s="28">
        <v>84885030.442755923</v>
      </c>
      <c r="C102" s="28">
        <v>16796963.082218703</v>
      </c>
      <c r="D102" s="29">
        <v>807.84247040711239</v>
      </c>
      <c r="E102" s="28">
        <v>4162718.3449344346</v>
      </c>
      <c r="F102" s="28">
        <v>3380384.9918050412</v>
      </c>
      <c r="H102" s="27" t="s">
        <v>99</v>
      </c>
      <c r="I102" s="37">
        <f t="shared" si="6"/>
        <v>2.6866014342360467E-2</v>
      </c>
      <c r="J102" s="37">
        <f t="shared" si="7"/>
        <v>2.9148492787795632E-2</v>
      </c>
      <c r="K102" s="37">
        <f t="shared" si="8"/>
        <v>-2.6875397293276704E-3</v>
      </c>
      <c r="L102" s="37">
        <f t="shared" si="9"/>
        <v>1.4473320342811569E-2</v>
      </c>
      <c r="M102" s="37">
        <f t="shared" si="10"/>
        <v>9.5817405659099908E-3</v>
      </c>
      <c r="O102" s="27" t="s">
        <v>99</v>
      </c>
      <c r="P102" s="28">
        <v>82664173.570024267</v>
      </c>
      <c r="Q102" s="28">
        <v>16321224.002105338</v>
      </c>
      <c r="R102" s="29">
        <v>810.01942980624403</v>
      </c>
      <c r="S102" s="28">
        <v>4103329.5420009326</v>
      </c>
      <c r="T102" s="28">
        <v>3348302.42661699</v>
      </c>
    </row>
    <row r="103" spans="1:20" x14ac:dyDescent="0.25">
      <c r="A103" s="27" t="s">
        <v>100</v>
      </c>
      <c r="B103" s="28">
        <v>9349185.5828453489</v>
      </c>
      <c r="C103" s="28">
        <v>1786319.4690593071</v>
      </c>
      <c r="D103" s="29">
        <v>93.598103616734306</v>
      </c>
      <c r="E103" s="28">
        <v>332485.04963952117</v>
      </c>
      <c r="F103" s="28">
        <v>193936.52451971234</v>
      </c>
      <c r="H103" s="27" t="s">
        <v>100</v>
      </c>
      <c r="I103" s="37">
        <f t="shared" si="6"/>
        <v>8.6666359484017796E-3</v>
      </c>
      <c r="J103" s="37">
        <f t="shared" si="7"/>
        <v>1.0908661512619044E-2</v>
      </c>
      <c r="K103" s="37">
        <f t="shared" si="8"/>
        <v>-2.036313380680832E-2</v>
      </c>
      <c r="L103" s="37">
        <f t="shared" si="9"/>
        <v>-3.5064195352474403E-3</v>
      </c>
      <c r="M103" s="37">
        <f t="shared" si="10"/>
        <v>-8.311304738503722E-3</v>
      </c>
      <c r="O103" s="27" t="s">
        <v>100</v>
      </c>
      <c r="P103" s="28">
        <v>9268855.784106262</v>
      </c>
      <c r="Q103" s="28">
        <v>1767043.3908306251</v>
      </c>
      <c r="R103" s="29">
        <v>95.543672198098008</v>
      </c>
      <c r="S103" s="28">
        <v>333654.98399342841</v>
      </c>
      <c r="T103" s="28">
        <v>195561.89905802408</v>
      </c>
    </row>
    <row r="104" spans="1:20" x14ac:dyDescent="0.25">
      <c r="A104" s="27" t="s">
        <v>101</v>
      </c>
      <c r="B104" s="28">
        <v>22938413.094634622</v>
      </c>
      <c r="C104" s="28">
        <v>4860887.833802959</v>
      </c>
      <c r="D104" s="29">
        <v>233.34633523189396</v>
      </c>
      <c r="E104" s="28">
        <v>995136.26638329332</v>
      </c>
      <c r="F104" s="28">
        <v>436340.48983302974</v>
      </c>
      <c r="H104" s="27" t="s">
        <v>101</v>
      </c>
      <c r="I104" s="37">
        <f t="shared" si="6"/>
        <v>5.9225173743720827E-2</v>
      </c>
      <c r="J104" s="37">
        <f t="shared" si="7"/>
        <v>6.1579578889245479E-2</v>
      </c>
      <c r="K104" s="37">
        <f t="shared" si="8"/>
        <v>2.1405516811343617E-2</v>
      </c>
      <c r="L104" s="37">
        <f t="shared" si="9"/>
        <v>4.6441954441997169E-2</v>
      </c>
      <c r="M104" s="37">
        <f t="shared" si="10"/>
        <v>4.1396228547185165E-2</v>
      </c>
      <c r="O104" s="27" t="s">
        <v>101</v>
      </c>
      <c r="P104" s="28">
        <v>21655842.08460718</v>
      </c>
      <c r="Q104" s="28">
        <v>4578919.8760671476</v>
      </c>
      <c r="R104" s="29">
        <v>228.4561140421113</v>
      </c>
      <c r="S104" s="28">
        <v>950971.3005667266</v>
      </c>
      <c r="T104" s="28">
        <v>418995.65013957542</v>
      </c>
    </row>
    <row r="105" spans="1:20" x14ac:dyDescent="0.25">
      <c r="A105" s="27" t="s">
        <v>102</v>
      </c>
      <c r="B105" s="28">
        <v>80899784.796915799</v>
      </c>
      <c r="C105" s="28">
        <v>15563606.284777237</v>
      </c>
      <c r="D105" s="29">
        <v>778.13011824221314</v>
      </c>
      <c r="E105" s="28">
        <v>3592266.7030761791</v>
      </c>
      <c r="F105" s="28">
        <v>1206766.9907951273</v>
      </c>
      <c r="H105" s="27" t="s">
        <v>102</v>
      </c>
      <c r="I105" s="37">
        <f t="shared" si="6"/>
        <v>6.3240844302261401E-3</v>
      </c>
      <c r="J105" s="37">
        <f t="shared" si="7"/>
        <v>8.5609030606537129E-3</v>
      </c>
      <c r="K105" s="37">
        <f t="shared" si="8"/>
        <v>-2.2638265893440757E-2</v>
      </c>
      <c r="L105" s="37">
        <f t="shared" si="9"/>
        <v>-5.8207000582422008E-3</v>
      </c>
      <c r="M105" s="37">
        <f t="shared" si="10"/>
        <v>-1.0614426281190692E-2</v>
      </c>
      <c r="O105" s="27" t="s">
        <v>102</v>
      </c>
      <c r="P105" s="28">
        <v>80391382.903968468</v>
      </c>
      <c r="Q105" s="28">
        <v>15431498.720153401</v>
      </c>
      <c r="R105" s="29">
        <v>796.15365640801281</v>
      </c>
      <c r="S105" s="28">
        <v>3613298.6306259097</v>
      </c>
      <c r="T105" s="28">
        <v>1219713.5503595886</v>
      </c>
    </row>
    <row r="106" spans="1:20" x14ac:dyDescent="0.25">
      <c r="A106" s="27" t="s">
        <v>103</v>
      </c>
      <c r="B106" s="28">
        <v>592083413.21064138</v>
      </c>
      <c r="C106" s="28">
        <v>158263144.65806866</v>
      </c>
      <c r="D106" s="29">
        <v>6590.404480577381</v>
      </c>
      <c r="E106" s="28">
        <v>25929185.047903709</v>
      </c>
      <c r="F106" s="28">
        <v>9192678.5646367483</v>
      </c>
      <c r="H106" s="27" t="s">
        <v>103</v>
      </c>
      <c r="I106" s="37">
        <f t="shared" si="6"/>
        <v>3.7103997108331344E-2</v>
      </c>
      <c r="J106" s="37">
        <f t="shared" si="7"/>
        <v>3.940923214972103E-2</v>
      </c>
      <c r="K106" s="37">
        <f t="shared" si="8"/>
        <v>1.0438480666495442E-2</v>
      </c>
      <c r="L106" s="37">
        <f t="shared" si="9"/>
        <v>2.4587746397566557E-2</v>
      </c>
      <c r="M106" s="37">
        <f t="shared" si="10"/>
        <v>1.9647396957675589E-2</v>
      </c>
      <c r="O106" s="27" t="s">
        <v>103</v>
      </c>
      <c r="P106" s="28">
        <v>570900714.74172032</v>
      </c>
      <c r="Q106" s="28">
        <v>152262592.79104781</v>
      </c>
      <c r="R106" s="29">
        <v>6522.3213552103471</v>
      </c>
      <c r="S106" s="28">
        <v>25306944.318893418</v>
      </c>
      <c r="T106" s="28">
        <v>9015546.5429176446</v>
      </c>
    </row>
    <row r="107" spans="1:20" x14ac:dyDescent="0.25">
      <c r="A107" s="27" t="s">
        <v>104</v>
      </c>
      <c r="B107" s="28">
        <v>57454953.288137786</v>
      </c>
      <c r="C107" s="28">
        <v>12201078.687837439</v>
      </c>
      <c r="D107" s="29">
        <v>622.67631090028328</v>
      </c>
      <c r="E107" s="28">
        <v>2480011.0538864653</v>
      </c>
      <c r="F107" s="28">
        <v>1681673.4877864036</v>
      </c>
      <c r="H107" s="27" t="s">
        <v>104</v>
      </c>
      <c r="I107" s="37">
        <f t="shared" si="6"/>
        <v>9.958451294207693E-3</v>
      </c>
      <c r="J107" s="37">
        <f t="shared" si="7"/>
        <v>1.2203348256096147E-2</v>
      </c>
      <c r="K107" s="37">
        <f t="shared" si="8"/>
        <v>-1.9108497347185893E-2</v>
      </c>
      <c r="L107" s="37">
        <f t="shared" si="9"/>
        <v>-2.2301944145156627E-3</v>
      </c>
      <c r="M107" s="37">
        <f t="shared" si="10"/>
        <v>-7.0412333103984093E-3</v>
      </c>
      <c r="O107" s="27" t="s">
        <v>104</v>
      </c>
      <c r="P107" s="28">
        <v>56888432.602858409</v>
      </c>
      <c r="Q107" s="28">
        <v>12053979.774773933</v>
      </c>
      <c r="R107" s="29">
        <v>634.80650940115152</v>
      </c>
      <c r="S107" s="28">
        <v>2485554.3232551641</v>
      </c>
      <c r="T107" s="28">
        <v>1693598.5100296657</v>
      </c>
    </row>
    <row r="108" spans="1:20" x14ac:dyDescent="0.25">
      <c r="A108" s="27" t="s">
        <v>105</v>
      </c>
      <c r="B108" s="28">
        <v>15985731.107923483</v>
      </c>
      <c r="C108" s="28">
        <v>2920502.8906960972</v>
      </c>
      <c r="D108" s="29">
        <v>137.84296079569171</v>
      </c>
      <c r="E108" s="28">
        <v>726571.15383584553</v>
      </c>
      <c r="F108" s="28">
        <v>446403.73311386042</v>
      </c>
      <c r="H108" s="27" t="s">
        <v>105</v>
      </c>
      <c r="I108" s="37">
        <f t="shared" si="6"/>
        <v>3.258235350234151E-2</v>
      </c>
      <c r="J108" s="37">
        <f t="shared" si="7"/>
        <v>3.4877538007513031E-2</v>
      </c>
      <c r="K108" s="37">
        <f t="shared" si="8"/>
        <v>8.1967812452412581E-3</v>
      </c>
      <c r="L108" s="37">
        <f t="shared" si="9"/>
        <v>2.0120672077930557E-2</v>
      </c>
      <c r="M108" s="37">
        <f t="shared" si="10"/>
        <v>1.520186194318085E-2</v>
      </c>
      <c r="O108" s="27" t="s">
        <v>105</v>
      </c>
      <c r="P108" s="28">
        <v>15481313.479455307</v>
      </c>
      <c r="Q108" s="28">
        <v>2822075.8335513268</v>
      </c>
      <c r="R108" s="29">
        <v>136.72227819001711</v>
      </c>
      <c r="S108" s="28">
        <v>712240.39834018797</v>
      </c>
      <c r="T108" s="28">
        <v>439719.18280311913</v>
      </c>
    </row>
    <row r="109" spans="1:20" x14ac:dyDescent="0.25">
      <c r="A109" s="27" t="s">
        <v>106</v>
      </c>
      <c r="B109" s="28">
        <v>22348344.527106069</v>
      </c>
      <c r="C109" s="28">
        <v>3866600.2555941939</v>
      </c>
      <c r="D109" s="29">
        <v>195.06266372276394</v>
      </c>
      <c r="E109" s="28">
        <v>1015449.3170609238</v>
      </c>
      <c r="F109" s="28">
        <v>571250.45147388813</v>
      </c>
      <c r="H109" s="27" t="s">
        <v>106</v>
      </c>
      <c r="I109" s="37">
        <f t="shared" si="6"/>
        <v>3.5377195475500667E-2</v>
      </c>
      <c r="J109" s="37">
        <f t="shared" si="7"/>
        <v>3.767859224836112E-2</v>
      </c>
      <c r="K109" s="37">
        <f t="shared" si="8"/>
        <v>9.5823826282048774E-3</v>
      </c>
      <c r="L109" s="37">
        <f t="shared" si="9"/>
        <v>2.2881784605508049E-2</v>
      </c>
      <c r="M109" s="37">
        <f t="shared" si="10"/>
        <v>1.7949660959273528E-2</v>
      </c>
      <c r="O109" s="27" t="s">
        <v>106</v>
      </c>
      <c r="P109" s="28">
        <v>21584737.064681545</v>
      </c>
      <c r="Q109" s="28">
        <v>3726202.2021831879</v>
      </c>
      <c r="R109" s="29">
        <v>193.21123969592776</v>
      </c>
      <c r="S109" s="28">
        <v>992733.79616643512</v>
      </c>
      <c r="T109" s="28">
        <v>561177.50551197724</v>
      </c>
    </row>
    <row r="110" spans="1:20" x14ac:dyDescent="0.25">
      <c r="A110" s="27" t="s">
        <v>107</v>
      </c>
      <c r="B110" s="28">
        <v>31915068.57876198</v>
      </c>
      <c r="C110" s="28">
        <v>12147555.698295385</v>
      </c>
      <c r="D110" s="29">
        <v>364.79052197591102</v>
      </c>
      <c r="E110" s="28">
        <v>1065301.5108008047</v>
      </c>
      <c r="F110" s="28">
        <v>729875.89793589839</v>
      </c>
      <c r="H110" s="27" t="s">
        <v>107</v>
      </c>
      <c r="I110" s="37">
        <f t="shared" si="6"/>
        <v>2.7961620167933354E-2</v>
      </c>
      <c r="J110" s="37">
        <f t="shared" si="7"/>
        <v>3.02465338840332E-2</v>
      </c>
      <c r="K110" s="37">
        <f t="shared" si="8"/>
        <v>5.9059560179302029E-3</v>
      </c>
      <c r="L110" s="37">
        <f t="shared" si="9"/>
        <v>1.5555703890549832E-2</v>
      </c>
      <c r="M110" s="37">
        <f t="shared" si="10"/>
        <v>1.0658905084851122E-2</v>
      </c>
      <c r="O110" s="27" t="s">
        <v>107</v>
      </c>
      <c r="P110" s="28">
        <v>31046945.67638446</v>
      </c>
      <c r="Q110" s="28">
        <v>11790921.200675197</v>
      </c>
      <c r="R110" s="29">
        <v>362.64873449999601</v>
      </c>
      <c r="S110" s="28">
        <v>1048983.8289713513</v>
      </c>
      <c r="T110" s="28">
        <v>722178.26831953833</v>
      </c>
    </row>
    <row r="111" spans="1:20" x14ac:dyDescent="0.25">
      <c r="A111" s="27" t="s">
        <v>108</v>
      </c>
      <c r="B111" s="28">
        <v>761054709.25481617</v>
      </c>
      <c r="C111" s="28">
        <v>181020237.39329666</v>
      </c>
      <c r="D111" s="29">
        <v>7405.4296709020173</v>
      </c>
      <c r="E111" s="28">
        <v>28343858.909598291</v>
      </c>
      <c r="F111" s="28">
        <v>26181850.784621775</v>
      </c>
      <c r="H111" s="27" t="s">
        <v>108</v>
      </c>
      <c r="I111" s="37">
        <f t="shared" si="6"/>
        <v>6.2707531680110229E-2</v>
      </c>
      <c r="J111" s="37">
        <f t="shared" si="7"/>
        <v>6.5069677277473925E-2</v>
      </c>
      <c r="K111" s="37">
        <f t="shared" si="8"/>
        <v>2.3131968617554399E-2</v>
      </c>
      <c r="L111" s="37">
        <f t="shared" si="9"/>
        <v>4.9882285672175897E-2</v>
      </c>
      <c r="M111" s="37">
        <f t="shared" si="10"/>
        <v>4.4819971214280274E-2</v>
      </c>
      <c r="O111" s="27" t="s">
        <v>108</v>
      </c>
      <c r="P111" s="28">
        <v>716146904.55012619</v>
      </c>
      <c r="Q111" s="28">
        <v>169960934.25175688</v>
      </c>
      <c r="R111" s="29">
        <v>7238.0004711495421</v>
      </c>
      <c r="S111" s="28">
        <v>26997177.965957813</v>
      </c>
      <c r="T111" s="28">
        <v>25058719.689472884</v>
      </c>
    </row>
    <row r="112" spans="1:20" x14ac:dyDescent="0.25">
      <c r="A112" s="27" t="s">
        <v>109</v>
      </c>
      <c r="B112" s="28">
        <v>182151376.49069929</v>
      </c>
      <c r="C112" s="28">
        <v>35510825.193180166</v>
      </c>
      <c r="D112" s="29">
        <v>1760.7662754656292</v>
      </c>
      <c r="E112" s="28">
        <v>7476707.3184422795</v>
      </c>
      <c r="F112" s="28">
        <v>6025738.9071965925</v>
      </c>
      <c r="H112" s="27" t="s">
        <v>109</v>
      </c>
      <c r="I112" s="37">
        <f t="shared" si="6"/>
        <v>4.0758923834778971E-2</v>
      </c>
      <c r="J112" s="37">
        <f t="shared" si="7"/>
        <v>4.3072282907304471E-2</v>
      </c>
      <c r="K112" s="37">
        <f t="shared" si="8"/>
        <v>1.0805527090178568E-2</v>
      </c>
      <c r="L112" s="37">
        <f t="shared" si="9"/>
        <v>2.8198563777829699E-2</v>
      </c>
      <c r="M112" s="37">
        <f t="shared" si="10"/>
        <v>2.3240803726027881E-2</v>
      </c>
      <c r="O112" s="27" t="s">
        <v>109</v>
      </c>
      <c r="P112" s="28">
        <v>175017837.77125308</v>
      </c>
      <c r="Q112" s="28">
        <v>34044452.887006618</v>
      </c>
      <c r="R112" s="29">
        <v>1741.943656100075</v>
      </c>
      <c r="S112" s="28">
        <v>7271657.0338040525</v>
      </c>
      <c r="T112" s="28">
        <v>5888876.6801074333</v>
      </c>
    </row>
    <row r="113" spans="1:20" x14ac:dyDescent="0.25">
      <c r="A113" s="27" t="s">
        <v>110</v>
      </c>
      <c r="B113" s="28">
        <v>431198266.94408357</v>
      </c>
      <c r="C113" s="28">
        <v>92323387.266233951</v>
      </c>
      <c r="D113" s="29">
        <v>3703.9281513120955</v>
      </c>
      <c r="E113" s="28">
        <v>16966507.216224909</v>
      </c>
      <c r="F113" s="28">
        <v>15070087.952403117</v>
      </c>
      <c r="H113" s="27" t="s">
        <v>110</v>
      </c>
      <c r="I113" s="37">
        <f t="shared" si="6"/>
        <v>6.5082035741600652E-2</v>
      </c>
      <c r="J113" s="37">
        <f t="shared" si="7"/>
        <v>6.744945929564361E-2</v>
      </c>
      <c r="K113" s="37">
        <f t="shared" si="8"/>
        <v>2.4309178686335198E-2</v>
      </c>
      <c r="L113" s="37">
        <f t="shared" si="9"/>
        <v>5.2228133120414189E-2</v>
      </c>
      <c r="M113" s="37">
        <f t="shared" si="10"/>
        <v>4.7154507473049279E-2</v>
      </c>
      <c r="O113" s="27" t="s">
        <v>110</v>
      </c>
      <c r="P113" s="28">
        <v>404849816.70341164</v>
      </c>
      <c r="Q113" s="28">
        <v>86489703.528590038</v>
      </c>
      <c r="R113" s="29">
        <v>3616.0255403181495</v>
      </c>
      <c r="S113" s="28">
        <v>16124361.896607174</v>
      </c>
      <c r="T113" s="28">
        <v>14391465.485613618</v>
      </c>
    </row>
    <row r="114" spans="1:20" x14ac:dyDescent="0.25">
      <c r="A114" s="27" t="s">
        <v>111</v>
      </c>
      <c r="B114" s="28">
        <v>130351308.46599719</v>
      </c>
      <c r="C114" s="28">
        <v>20813805.862005875</v>
      </c>
      <c r="D114" s="29">
        <v>967.53980015447041</v>
      </c>
      <c r="E114" s="28">
        <v>5508434.9254840184</v>
      </c>
      <c r="F114" s="28">
        <v>2886947.0019642692</v>
      </c>
      <c r="H114" s="27" t="s">
        <v>111</v>
      </c>
      <c r="I114" s="37">
        <f t="shared" si="6"/>
        <v>3.7614318912327915E-2</v>
      </c>
      <c r="J114" s="37">
        <f t="shared" si="7"/>
        <v>3.9920688277476968E-2</v>
      </c>
      <c r="K114" s="37">
        <f t="shared" si="8"/>
        <v>1.0691483377977651E-2</v>
      </c>
      <c r="L114" s="37">
        <f t="shared" si="9"/>
        <v>2.50919094020019E-2</v>
      </c>
      <c r="M114" s="37">
        <f t="shared" si="10"/>
        <v>2.0149128992753118E-2</v>
      </c>
      <c r="O114" s="27" t="s">
        <v>111</v>
      </c>
      <c r="P114" s="28">
        <v>125625973.05194965</v>
      </c>
      <c r="Q114" s="28">
        <v>20014801.22150645</v>
      </c>
      <c r="R114" s="29">
        <v>957.30479188438017</v>
      </c>
      <c r="S114" s="28">
        <v>5373601.0156371454</v>
      </c>
      <c r="T114" s="28">
        <v>2829926.4489052733</v>
      </c>
    </row>
    <row r="115" spans="1:20" x14ac:dyDescent="0.25">
      <c r="A115" s="27" t="s">
        <v>112</v>
      </c>
      <c r="B115" s="28">
        <v>218263838.27846926</v>
      </c>
      <c r="C115" s="28">
        <v>42260181.93203225</v>
      </c>
      <c r="D115" s="29">
        <v>2141.3056143791382</v>
      </c>
      <c r="E115" s="28">
        <v>8490459.5001169872</v>
      </c>
      <c r="F115" s="28">
        <v>5788558.9887234503</v>
      </c>
      <c r="H115" s="27" t="s">
        <v>112</v>
      </c>
      <c r="I115" s="37">
        <f t="shared" si="6"/>
        <v>3.5823165655574307E-2</v>
      </c>
      <c r="J115" s="37">
        <f t="shared" si="7"/>
        <v>3.8125553713869165E-2</v>
      </c>
      <c r="K115" s="37">
        <f t="shared" si="8"/>
        <v>9.8034816757377463E-3</v>
      </c>
      <c r="L115" s="37">
        <f t="shared" si="9"/>
        <v>2.3322372611181974E-2</v>
      </c>
      <c r="M115" s="37">
        <f t="shared" si="10"/>
        <v>1.8388124541036444E-2</v>
      </c>
      <c r="O115" s="27" t="s">
        <v>112</v>
      </c>
      <c r="P115" s="28">
        <v>210715347.47953787</v>
      </c>
      <c r="Q115" s="28">
        <v>40708160.76229649</v>
      </c>
      <c r="R115" s="29">
        <v>2120.5171632263614</v>
      </c>
      <c r="S115" s="28">
        <v>8296954.8280783966</v>
      </c>
      <c r="T115" s="28">
        <v>5684040.1505390862</v>
      </c>
    </row>
    <row r="116" spans="1:20" x14ac:dyDescent="0.25">
      <c r="A116" s="27" t="s">
        <v>113</v>
      </c>
      <c r="B116" s="28">
        <v>12799669.129371915</v>
      </c>
      <c r="C116" s="28">
        <v>3042197.90076133</v>
      </c>
      <c r="D116" s="29">
        <v>150.85169819146188</v>
      </c>
      <c r="E116" s="28">
        <v>626784.68297876627</v>
      </c>
      <c r="F116" s="28">
        <v>198225.22983120813</v>
      </c>
      <c r="H116" s="27" t="s">
        <v>113</v>
      </c>
      <c r="I116" s="37">
        <f t="shared" si="6"/>
        <v>4.2922443451379744E-2</v>
      </c>
      <c r="J116" s="37">
        <f t="shared" si="7"/>
        <v>4.5240611512441298E-2</v>
      </c>
      <c r="K116" s="37">
        <f t="shared" si="8"/>
        <v>1.2906779874416241E-2</v>
      </c>
      <c r="L116" s="37">
        <f t="shared" si="9"/>
        <v>3.0335973039042008E-2</v>
      </c>
      <c r="M116" s="37">
        <f t="shared" si="10"/>
        <v>2.5367906843443588E-2</v>
      </c>
      <c r="O116" s="27" t="s">
        <v>113</v>
      </c>
      <c r="P116" s="28">
        <v>12272886.838079276</v>
      </c>
      <c r="Q116" s="28">
        <v>2910524.0145226782</v>
      </c>
      <c r="R116" s="29">
        <v>148.92949794468254</v>
      </c>
      <c r="S116" s="28">
        <v>608330.38870808773</v>
      </c>
      <c r="T116" s="28">
        <v>193321.07871547982</v>
      </c>
    </row>
    <row r="117" spans="1:20" x14ac:dyDescent="0.25">
      <c r="A117" s="27" t="s">
        <v>114</v>
      </c>
      <c r="B117" s="28">
        <v>69598527.995095447</v>
      </c>
      <c r="C117" s="28">
        <v>14192725.523528885</v>
      </c>
      <c r="D117" s="29">
        <v>743.8943550441212</v>
      </c>
      <c r="E117" s="28">
        <v>2892231.2491717706</v>
      </c>
      <c r="F117" s="28">
        <v>2565856.095945321</v>
      </c>
      <c r="H117" s="27" t="s">
        <v>114</v>
      </c>
      <c r="I117" s="37">
        <f t="shared" si="6"/>
        <v>1.6046190223862888E-2</v>
      </c>
      <c r="J117" s="37">
        <f t="shared" si="7"/>
        <v>1.8304618778670401E-2</v>
      </c>
      <c r="K117" s="37">
        <f t="shared" si="8"/>
        <v>-1.3195965619949179E-2</v>
      </c>
      <c r="L117" s="37">
        <f t="shared" si="9"/>
        <v>3.7840748660808998E-3</v>
      </c>
      <c r="M117" s="37">
        <f t="shared" si="10"/>
        <v>-1.0559635878941709E-3</v>
      </c>
      <c r="O117" s="27" t="s">
        <v>114</v>
      </c>
      <c r="P117" s="28">
        <v>68499374.009523109</v>
      </c>
      <c r="Q117" s="28">
        <v>13937603.013675114</v>
      </c>
      <c r="R117" s="29">
        <v>753.84202853554905</v>
      </c>
      <c r="S117" s="28">
        <v>2881328.0879731383</v>
      </c>
      <c r="T117" s="28">
        <v>2568568.4106599931</v>
      </c>
    </row>
    <row r="118" spans="1:20" x14ac:dyDescent="0.25">
      <c r="A118" s="27" t="s">
        <v>115</v>
      </c>
      <c r="B118" s="28">
        <v>17853457.46116079</v>
      </c>
      <c r="C118" s="28">
        <v>3656371.9390163664</v>
      </c>
      <c r="D118" s="29">
        <v>182.18249386832665</v>
      </c>
      <c r="E118" s="28">
        <v>847463.30171284417</v>
      </c>
      <c r="F118" s="28">
        <v>434476.09872718243</v>
      </c>
      <c r="H118" s="27" t="s">
        <v>115</v>
      </c>
      <c r="I118" s="37">
        <f t="shared" si="6"/>
        <v>3.5361181211766679E-2</v>
      </c>
      <c r="J118" s="37">
        <f t="shared" si="7"/>
        <v>3.7662542388735121E-2</v>
      </c>
      <c r="K118" s="37">
        <f t="shared" si="8"/>
        <v>9.5744432219022624E-3</v>
      </c>
      <c r="L118" s="37">
        <f t="shared" si="9"/>
        <v>2.2865963609316253E-2</v>
      </c>
      <c r="M118" s="37">
        <f t="shared" si="10"/>
        <v>1.7933916248640713E-2</v>
      </c>
      <c r="O118" s="27" t="s">
        <v>115</v>
      </c>
      <c r="P118" s="28">
        <v>17243699.865457047</v>
      </c>
      <c r="Q118" s="28">
        <v>3523661.8743115379</v>
      </c>
      <c r="R118" s="29">
        <v>180.45474020411919</v>
      </c>
      <c r="S118" s="28">
        <v>828518.42945527215</v>
      </c>
      <c r="T118" s="28">
        <v>426821.5173813476</v>
      </c>
    </row>
    <row r="119" spans="1:20" x14ac:dyDescent="0.25">
      <c r="A119" s="27" t="s">
        <v>116</v>
      </c>
      <c r="B119" s="28">
        <v>223671059.45651284</v>
      </c>
      <c r="C119" s="28">
        <v>37750729.712445848</v>
      </c>
      <c r="D119" s="29">
        <v>1834.7860157722134</v>
      </c>
      <c r="E119" s="28">
        <v>10165477.34104052</v>
      </c>
      <c r="F119" s="28">
        <v>6551562.4231191315</v>
      </c>
      <c r="H119" s="27" t="s">
        <v>116</v>
      </c>
      <c r="I119" s="37">
        <f t="shared" si="6"/>
        <v>4.955720938997521E-2</v>
      </c>
      <c r="J119" s="37">
        <f t="shared" si="7"/>
        <v>5.189012495463885E-2</v>
      </c>
      <c r="K119" s="37">
        <f t="shared" si="8"/>
        <v>1.6612421206066985E-2</v>
      </c>
      <c r="L119" s="37">
        <f t="shared" si="9"/>
        <v>3.6890667553627354E-2</v>
      </c>
      <c r="M119" s="37">
        <f t="shared" si="10"/>
        <v>3.1890995981634696E-2</v>
      </c>
      <c r="O119" s="27" t="s">
        <v>116</v>
      </c>
      <c r="P119" s="28">
        <v>213109926.21975812</v>
      </c>
      <c r="Q119" s="28">
        <v>35888472.395416573</v>
      </c>
      <c r="R119" s="29">
        <v>1804.8038539559639</v>
      </c>
      <c r="S119" s="28">
        <v>9803808.3079909366</v>
      </c>
      <c r="T119" s="28">
        <v>6349083.8166357391</v>
      </c>
    </row>
    <row r="120" spans="1:20" x14ac:dyDescent="0.25">
      <c r="A120" s="27" t="s">
        <v>117</v>
      </c>
      <c r="B120" s="28">
        <v>25114584.533565808</v>
      </c>
      <c r="C120" s="28">
        <v>5098889.6208660435</v>
      </c>
      <c r="D120" s="29">
        <v>245.65841493167184</v>
      </c>
      <c r="E120" s="28">
        <v>1499477.2170195482</v>
      </c>
      <c r="F120" s="28">
        <v>509214.90025024238</v>
      </c>
      <c r="H120" s="27" t="s">
        <v>117</v>
      </c>
      <c r="I120" s="37">
        <f t="shared" si="6"/>
        <v>1.8990618276504501E-2</v>
      </c>
      <c r="J120" s="37">
        <f t="shared" si="7"/>
        <v>2.1255591593209333E-2</v>
      </c>
      <c r="K120" s="37">
        <f t="shared" si="8"/>
        <v>1.4583941354664454E-3</v>
      </c>
      <c r="L120" s="37">
        <f t="shared" si="9"/>
        <v>6.6929681991476642E-3</v>
      </c>
      <c r="M120" s="37">
        <f t="shared" si="10"/>
        <v>1.8389036653183588E-3</v>
      </c>
      <c r="O120" s="27" t="s">
        <v>117</v>
      </c>
      <c r="P120" s="28">
        <v>24646531.658990145</v>
      </c>
      <c r="Q120" s="28">
        <v>4992765.4377994863</v>
      </c>
      <c r="R120" s="29">
        <v>245.30066987330261</v>
      </c>
      <c r="S120" s="28">
        <v>1489507.9874273206</v>
      </c>
      <c r="T120" s="28">
        <v>508280.22188720515</v>
      </c>
    </row>
    <row r="121" spans="1:20" x14ac:dyDescent="0.25">
      <c r="A121" s="27" t="s">
        <v>118</v>
      </c>
      <c r="B121" s="28">
        <v>15688549.159537939</v>
      </c>
      <c r="C121" s="28">
        <v>3299248.097004463</v>
      </c>
      <c r="D121" s="29">
        <v>153.48024961487116</v>
      </c>
      <c r="E121" s="28">
        <v>890899.01310932043</v>
      </c>
      <c r="F121" s="28">
        <v>302426.13895814732</v>
      </c>
      <c r="H121" s="27" t="s">
        <v>118</v>
      </c>
      <c r="I121" s="37">
        <f t="shared" si="6"/>
        <v>2.714979564790676E-2</v>
      </c>
      <c r="J121" s="37">
        <f t="shared" si="7"/>
        <v>2.943290487155803E-2</v>
      </c>
      <c r="K121" s="37">
        <f t="shared" si="8"/>
        <v>5.5034770268185262E-3</v>
      </c>
      <c r="L121" s="37">
        <f t="shared" si="9"/>
        <v>1.4753676844310171E-2</v>
      </c>
      <c r="M121" s="37">
        <f t="shared" si="10"/>
        <v>9.8607452465517831E-3</v>
      </c>
      <c r="O121" s="27" t="s">
        <v>118</v>
      </c>
      <c r="P121" s="28">
        <v>15273866.797239538</v>
      </c>
      <c r="Q121" s="28">
        <v>3204918.0489486186</v>
      </c>
      <c r="R121" s="29">
        <v>152.64019779294861</v>
      </c>
      <c r="S121" s="28">
        <v>877946.0803530626</v>
      </c>
      <c r="T121" s="28">
        <v>299473.11090333719</v>
      </c>
    </row>
    <row r="122" spans="1:20" x14ac:dyDescent="0.25">
      <c r="A122" s="27" t="s">
        <v>119</v>
      </c>
      <c r="B122" s="28">
        <v>285067685.06504697</v>
      </c>
      <c r="C122" s="28">
        <v>63681675.045832358</v>
      </c>
      <c r="D122" s="29">
        <v>3136.5920098957049</v>
      </c>
      <c r="E122" s="28">
        <v>6889609.4258707697</v>
      </c>
      <c r="F122" s="28">
        <v>5584018.4906602921</v>
      </c>
      <c r="H122" s="27" t="s">
        <v>119</v>
      </c>
      <c r="I122" s="37">
        <f t="shared" si="6"/>
        <v>3.2895652504125739E-2</v>
      </c>
      <c r="J122" s="37">
        <f t="shared" si="7"/>
        <v>3.5191533398318375E-2</v>
      </c>
      <c r="K122" s="37">
        <f t="shared" si="8"/>
        <v>8.3521057803395138E-3</v>
      </c>
      <c r="L122" s="37">
        <f t="shared" si="9"/>
        <v>2.0430190042457053E-2</v>
      </c>
      <c r="M122" s="37">
        <f t="shared" si="10"/>
        <v>1.5509887476328643E-2</v>
      </c>
      <c r="O122" s="27" t="s">
        <v>119</v>
      </c>
      <c r="P122" s="28">
        <v>275988851.7043674</v>
      </c>
      <c r="Q122" s="28">
        <v>61516804.370277911</v>
      </c>
      <c r="R122" s="29">
        <v>3110.6118506772705</v>
      </c>
      <c r="S122" s="28">
        <v>6751671.4941412248</v>
      </c>
      <c r="T122" s="28">
        <v>5498733.7489517601</v>
      </c>
    </row>
    <row r="123" spans="1:20" x14ac:dyDescent="0.25">
      <c r="A123" s="27" t="s">
        <v>120</v>
      </c>
      <c r="B123" s="28">
        <v>140800527.08852983</v>
      </c>
      <c r="C123" s="28">
        <v>29419595.741024844</v>
      </c>
      <c r="D123" s="29">
        <v>1437.904443617158</v>
      </c>
      <c r="E123" s="28">
        <v>5939128.3370957719</v>
      </c>
      <c r="F123" s="28">
        <v>4223523.6227838723</v>
      </c>
      <c r="H123" s="27" t="s">
        <v>120</v>
      </c>
      <c r="I123" s="37">
        <f t="shared" si="6"/>
        <v>6.5864238265097352E-2</v>
      </c>
      <c r="J123" s="37">
        <f t="shared" si="7"/>
        <v>6.8233400468949545E-2</v>
      </c>
      <c r="K123" s="37">
        <f t="shared" si="8"/>
        <v>2.469697195290399E-2</v>
      </c>
      <c r="L123" s="37">
        <f t="shared" si="9"/>
        <v>5.3000895662078884E-2</v>
      </c>
      <c r="M123" s="37">
        <f t="shared" si="10"/>
        <v>4.792354391414011E-2</v>
      </c>
      <c r="O123" s="27" t="s">
        <v>120</v>
      </c>
      <c r="P123" s="28">
        <v>132099869.78989954</v>
      </c>
      <c r="Q123" s="28">
        <v>27540419.283004798</v>
      </c>
      <c r="R123" s="29">
        <v>1403.2484558598319</v>
      </c>
      <c r="S123" s="28">
        <v>5640193.0535505563</v>
      </c>
      <c r="T123" s="28">
        <v>4030373.8257549061</v>
      </c>
    </row>
    <row r="124" spans="1:20" x14ac:dyDescent="0.25">
      <c r="A124" s="27" t="s">
        <v>121</v>
      </c>
      <c r="B124" s="28">
        <v>56327134.685387708</v>
      </c>
      <c r="C124" s="28">
        <v>11793092.645739371</v>
      </c>
      <c r="D124" s="29">
        <v>576.79087316914683</v>
      </c>
      <c r="E124" s="28">
        <v>2281075.3285239744</v>
      </c>
      <c r="F124" s="28">
        <v>2088982.2915454484</v>
      </c>
      <c r="H124" s="27" t="s">
        <v>121</v>
      </c>
      <c r="I124" s="37">
        <f t="shared" si="6"/>
        <v>3.1156663620369063E-2</v>
      </c>
      <c r="J124" s="37">
        <f t="shared" si="7"/>
        <v>3.3448679156678152E-2</v>
      </c>
      <c r="K124" s="37">
        <f t="shared" si="8"/>
        <v>7.4899656574158868E-3</v>
      </c>
      <c r="L124" s="37">
        <f t="shared" si="9"/>
        <v>1.871218808085362E-2</v>
      </c>
      <c r="M124" s="37">
        <f t="shared" si="10"/>
        <v>1.3800169363579196E-2</v>
      </c>
      <c r="O124" s="27" t="s">
        <v>121</v>
      </c>
      <c r="P124" s="28">
        <v>54625195.833603337</v>
      </c>
      <c r="Q124" s="28">
        <v>11411396.505303824</v>
      </c>
      <c r="R124" s="29">
        <v>572.50284651001402</v>
      </c>
      <c r="S124" s="28">
        <v>2239175.4562407658</v>
      </c>
      <c r="T124" s="28">
        <v>2060546.4022133898</v>
      </c>
    </row>
    <row r="125" spans="1:20" x14ac:dyDescent="0.25">
      <c r="A125" s="27" t="s">
        <v>122</v>
      </c>
      <c r="B125" s="28">
        <v>75405259.386735246</v>
      </c>
      <c r="C125" s="28">
        <v>14193054.58244228</v>
      </c>
      <c r="D125" s="29">
        <v>674.86768193413172</v>
      </c>
      <c r="E125" s="28">
        <v>4232224.9966694741</v>
      </c>
      <c r="F125" s="28">
        <v>2301200.5858480097</v>
      </c>
      <c r="H125" s="27" t="s">
        <v>122</v>
      </c>
      <c r="I125" s="37">
        <f t="shared" si="6"/>
        <v>6.0313390760966534E-2</v>
      </c>
      <c r="J125" s="37">
        <f t="shared" si="7"/>
        <v>6.2670214753596243E-2</v>
      </c>
      <c r="K125" s="37">
        <f t="shared" si="8"/>
        <v>2.1945023165742539E-2</v>
      </c>
      <c r="L125" s="37">
        <f t="shared" si="9"/>
        <v>4.7517038352964613E-2</v>
      </c>
      <c r="M125" s="37">
        <f t="shared" si="10"/>
        <v>4.2466128626688526E-2</v>
      </c>
      <c r="O125" s="27" t="s">
        <v>122</v>
      </c>
      <c r="P125" s="28">
        <v>71116011.590326458</v>
      </c>
      <c r="Q125" s="28">
        <v>13356029.354538044</v>
      </c>
      <c r="R125" s="29">
        <v>660.3757214292724</v>
      </c>
      <c r="S125" s="28">
        <v>4040244.5418204363</v>
      </c>
      <c r="T125" s="28">
        <v>2207458.3745752368</v>
      </c>
    </row>
    <row r="126" spans="1:20" x14ac:dyDescent="0.25">
      <c r="A126" s="27" t="s">
        <v>123</v>
      </c>
      <c r="B126" s="28">
        <v>10317731.574943354</v>
      </c>
      <c r="C126" s="28">
        <v>2415619.6624031193</v>
      </c>
      <c r="D126" s="29">
        <v>100.41268276520492</v>
      </c>
      <c r="E126" s="28">
        <v>503413.95689172461</v>
      </c>
      <c r="F126" s="28">
        <v>303763.43641468236</v>
      </c>
      <c r="H126" s="27" t="s">
        <v>123</v>
      </c>
      <c r="I126" s="37">
        <f t="shared" si="6"/>
        <v>8.2700541639644243E-3</v>
      </c>
      <c r="J126" s="37">
        <f t="shared" si="7"/>
        <v>1.0511198221381246E-2</v>
      </c>
      <c r="K126" s="37">
        <f t="shared" si="8"/>
        <v>-2.0748301832248295E-2</v>
      </c>
      <c r="L126" s="37">
        <f t="shared" si="9"/>
        <v>-3.8982151872860582E-3</v>
      </c>
      <c r="M126" s="37">
        <f t="shared" si="10"/>
        <v>-8.701211233233086E-3</v>
      </c>
      <c r="O126" s="27" t="s">
        <v>123</v>
      </c>
      <c r="P126" s="28">
        <v>10233103.256744634</v>
      </c>
      <c r="Q126" s="28">
        <v>2390492.7195808366</v>
      </c>
      <c r="R126" s="29">
        <v>102.54021816156568</v>
      </c>
      <c r="S126" s="28">
        <v>505384.05268129904</v>
      </c>
      <c r="T126" s="28">
        <v>306429.74636595859</v>
      </c>
    </row>
    <row r="127" spans="1:20" x14ac:dyDescent="0.25">
      <c r="A127" s="27" t="s">
        <v>124</v>
      </c>
      <c r="B127" s="28">
        <v>10080747.46274147</v>
      </c>
      <c r="C127" s="28">
        <v>2242501.9427146674</v>
      </c>
      <c r="D127" s="29">
        <v>96.676283859304135</v>
      </c>
      <c r="E127" s="28">
        <v>594041.27377092536</v>
      </c>
      <c r="F127" s="28">
        <v>197166.51690950384</v>
      </c>
      <c r="H127" s="27" t="s">
        <v>124</v>
      </c>
      <c r="I127" s="37">
        <f t="shared" si="6"/>
        <v>3.9954892175485091E-2</v>
      </c>
      <c r="J127" s="37">
        <f t="shared" si="7"/>
        <v>4.2266464077234112E-2</v>
      </c>
      <c r="K127" s="37">
        <f t="shared" si="8"/>
        <v>1.0024635736227694E-2</v>
      </c>
      <c r="L127" s="37">
        <f t="shared" si="9"/>
        <v>2.7404235544474798E-2</v>
      </c>
      <c r="M127" s="37">
        <f t="shared" si="10"/>
        <v>2.2450305578535446E-2</v>
      </c>
      <c r="O127" s="27" t="s">
        <v>124</v>
      </c>
      <c r="P127" s="28">
        <v>9693446.8394619711</v>
      </c>
      <c r="Q127" s="28">
        <v>2151562.983176338</v>
      </c>
      <c r="R127" s="29">
        <v>95.716758224253425</v>
      </c>
      <c r="S127" s="28">
        <v>578196.24761047633</v>
      </c>
      <c r="T127" s="28">
        <v>192837.26146273746</v>
      </c>
    </row>
    <row r="128" spans="1:20" x14ac:dyDescent="0.25">
      <c r="A128" s="27" t="s">
        <v>125</v>
      </c>
      <c r="B128" s="28">
        <v>51634192.381668642</v>
      </c>
      <c r="C128" s="28">
        <v>11240297.896259027</v>
      </c>
      <c r="D128" s="29">
        <v>576.04503816312081</v>
      </c>
      <c r="E128" s="28">
        <v>2243530.0905850148</v>
      </c>
      <c r="F128" s="28">
        <v>711693.35740228486</v>
      </c>
      <c r="H128" s="27" t="s">
        <v>125</v>
      </c>
      <c r="I128" s="37">
        <f t="shared" si="6"/>
        <v>1.516572796112281E-2</v>
      </c>
      <c r="J128" s="37">
        <f t="shared" si="7"/>
        <v>1.74221994581365E-2</v>
      </c>
      <c r="K128" s="37">
        <f t="shared" si="8"/>
        <v>-1.4051087878515278E-2</v>
      </c>
      <c r="L128" s="37">
        <f t="shared" si="9"/>
        <v>2.9142384291520607E-3</v>
      </c>
      <c r="M128" s="37">
        <f t="shared" si="10"/>
        <v>-1.9216058540755254E-3</v>
      </c>
      <c r="O128" s="27" t="s">
        <v>125</v>
      </c>
      <c r="P128" s="28">
        <v>50862820.679901883</v>
      </c>
      <c r="Q128" s="28">
        <v>11047820.562835604</v>
      </c>
      <c r="R128" s="29">
        <v>584.25444876614745</v>
      </c>
      <c r="S128" s="28">
        <v>2237010.9074321436</v>
      </c>
      <c r="T128" s="28">
        <v>713063.58456070477</v>
      </c>
    </row>
    <row r="129" spans="1:20" x14ac:dyDescent="0.25">
      <c r="A129" s="27" t="s">
        <v>126</v>
      </c>
      <c r="B129" s="28">
        <v>1562120629.7180433</v>
      </c>
      <c r="C129" s="28">
        <v>291260436.0728538</v>
      </c>
      <c r="D129" s="29">
        <v>13862.146083677524</v>
      </c>
      <c r="E129" s="28">
        <v>74980696.574928507</v>
      </c>
      <c r="F129" s="28">
        <v>61158567.309897989</v>
      </c>
      <c r="H129" s="27" t="s">
        <v>126</v>
      </c>
      <c r="I129" s="37">
        <f t="shared" si="6"/>
        <v>4.5604002696970625E-2</v>
      </c>
      <c r="J129" s="37">
        <f t="shared" si="7"/>
        <v>4.7928131225213999E-2</v>
      </c>
      <c r="K129" s="37">
        <f t="shared" si="8"/>
        <v>1.5511162930461397E-2</v>
      </c>
      <c r="L129" s="37">
        <f t="shared" si="9"/>
        <v>3.2985169987402418E-2</v>
      </c>
      <c r="M129" s="37">
        <f t="shared" si="10"/>
        <v>2.8004329914011361E-2</v>
      </c>
      <c r="O129" s="27" t="s">
        <v>126</v>
      </c>
      <c r="P129" s="28">
        <v>1493988762.1784151</v>
      </c>
      <c r="Q129" s="28">
        <v>277939323.6941914</v>
      </c>
      <c r="R129" s="29">
        <v>13650.412314203932</v>
      </c>
      <c r="S129" s="28">
        <v>72586421.135012925</v>
      </c>
      <c r="T129" s="28">
        <v>59492519.175491862</v>
      </c>
    </row>
    <row r="130" spans="1:20" x14ac:dyDescent="0.25">
      <c r="A130" s="27" t="s">
        <v>127</v>
      </c>
      <c r="B130" s="28">
        <v>144284291.14633426</v>
      </c>
      <c r="C130" s="28">
        <v>32870731.610302359</v>
      </c>
      <c r="D130" s="29">
        <v>1682.0140907806001</v>
      </c>
      <c r="E130" s="28">
        <v>6594796.8674292387</v>
      </c>
      <c r="F130" s="28">
        <v>2844354.7077897349</v>
      </c>
      <c r="H130" s="27" t="s">
        <v>127</v>
      </c>
      <c r="I130" s="37">
        <f t="shared" si="6"/>
        <v>3.0724452979678851E-2</v>
      </c>
      <c r="J130" s="37">
        <f t="shared" si="7"/>
        <v>3.3015507814730061E-2</v>
      </c>
      <c r="K130" s="37">
        <f t="shared" si="8"/>
        <v>7.2756881894147085E-3</v>
      </c>
      <c r="L130" s="37">
        <f t="shared" si="9"/>
        <v>1.8285193558077895E-2</v>
      </c>
      <c r="M130" s="37">
        <f t="shared" si="10"/>
        <v>1.3375233719761459E-2</v>
      </c>
      <c r="O130" s="27" t="s">
        <v>127</v>
      </c>
      <c r="P130" s="28">
        <v>139983378.41818807</v>
      </c>
      <c r="Q130" s="28">
        <v>31820172.457854021</v>
      </c>
      <c r="R130" s="29">
        <v>1669.8646760789318</v>
      </c>
      <c r="S130" s="28">
        <v>6476375.0952577358</v>
      </c>
      <c r="T130" s="28">
        <v>2806812.9288586029</v>
      </c>
    </row>
    <row r="131" spans="1:20" x14ac:dyDescent="0.25">
      <c r="A131" s="27" t="s">
        <v>128</v>
      </c>
      <c r="B131" s="28">
        <v>106437718.03541392</v>
      </c>
      <c r="C131" s="28">
        <v>23623994.106817134</v>
      </c>
      <c r="D131" s="29">
        <v>1203.453716999039</v>
      </c>
      <c r="E131" s="28">
        <v>4854087.4677976975</v>
      </c>
      <c r="F131" s="28">
        <v>2584624.9541440834</v>
      </c>
      <c r="H131" s="27" t="s">
        <v>128</v>
      </c>
      <c r="I131" s="37">
        <f t="shared" si="6"/>
        <v>2.4788343579304373E-2</v>
      </c>
      <c r="J131" s="37">
        <f t="shared" si="7"/>
        <v>2.7066203857746718E-2</v>
      </c>
      <c r="K131" s="37">
        <f t="shared" si="8"/>
        <v>4.332737756591154E-3</v>
      </c>
      <c r="L131" s="37">
        <f t="shared" si="9"/>
        <v>1.2420723871472417E-2</v>
      </c>
      <c r="M131" s="37">
        <f t="shared" si="10"/>
        <v>7.5390412886995328E-3</v>
      </c>
      <c r="O131" s="27" t="s">
        <v>128</v>
      </c>
      <c r="P131" s="28">
        <v>103863123.25104733</v>
      </c>
      <c r="Q131" s="28">
        <v>23001432.64191094</v>
      </c>
      <c r="R131" s="29">
        <v>1198.2619621533302</v>
      </c>
      <c r="S131" s="28">
        <v>4794535.8617668198</v>
      </c>
      <c r="T131" s="28">
        <v>2565285.1633800729</v>
      </c>
    </row>
    <row r="132" spans="1:20" x14ac:dyDescent="0.25">
      <c r="A132" s="27" t="s">
        <v>129</v>
      </c>
      <c r="B132" s="28">
        <v>36282493.325386435</v>
      </c>
      <c r="C132" s="28">
        <v>7513668.7015151149</v>
      </c>
      <c r="D132" s="29">
        <v>370.9033598492868</v>
      </c>
      <c r="E132" s="28">
        <v>1607076.03956683</v>
      </c>
      <c r="F132" s="28">
        <v>1205463.2206506892</v>
      </c>
      <c r="H132" s="27" t="s">
        <v>129</v>
      </c>
      <c r="I132" s="37">
        <f t="shared" si="6"/>
        <v>2.6738865851442251E-2</v>
      </c>
      <c r="J132" s="37">
        <f t="shared" si="7"/>
        <v>2.9021061676081983E-2</v>
      </c>
      <c r="K132" s="37">
        <f t="shared" si="8"/>
        <v>5.2997499825886418E-3</v>
      </c>
      <c r="L132" s="37">
        <f t="shared" si="9"/>
        <v>1.4347706338689203E-2</v>
      </c>
      <c r="M132" s="37">
        <f t="shared" si="10"/>
        <v>9.4567322464422787E-3</v>
      </c>
      <c r="O132" s="27" t="s">
        <v>129</v>
      </c>
      <c r="P132" s="28">
        <v>35337605.823753931</v>
      </c>
      <c r="Q132" s="28">
        <v>7301763.7649483681</v>
      </c>
      <c r="R132" s="29">
        <v>368.94802754671997</v>
      </c>
      <c r="S132" s="28">
        <v>1584344.3323469495</v>
      </c>
      <c r="T132" s="28">
        <v>1194170.27213049</v>
      </c>
    </row>
    <row r="133" spans="1:20" x14ac:dyDescent="0.25">
      <c r="A133" s="27" t="s">
        <v>130</v>
      </c>
      <c r="B133" s="28">
        <v>62415725.554630488</v>
      </c>
      <c r="C133" s="28">
        <v>14768175.393504655</v>
      </c>
      <c r="D133" s="29">
        <v>745.10741216542522</v>
      </c>
      <c r="E133" s="28">
        <v>2903889.3955125711</v>
      </c>
      <c r="F133" s="28">
        <v>1838176.9124426062</v>
      </c>
      <c r="H133" s="27" t="s">
        <v>130</v>
      </c>
      <c r="I133" s="37">
        <f t="shared" si="6"/>
        <v>1.9298423823597144E-2</v>
      </c>
      <c r="J133" s="37">
        <f t="shared" si="7"/>
        <v>2.1564081318682371E-2</v>
      </c>
      <c r="K133" s="37">
        <f t="shared" si="8"/>
        <v>1.6109951754652574E-3</v>
      </c>
      <c r="L133" s="37">
        <f t="shared" si="9"/>
        <v>6.9970590065344673E-3</v>
      </c>
      <c r="M133" s="37">
        <f t="shared" si="10"/>
        <v>2.1415282099519484E-3</v>
      </c>
      <c r="O133" s="27" t="s">
        <v>130</v>
      </c>
      <c r="P133" s="28">
        <v>61234005.759075269</v>
      </c>
      <c r="Q133" s="28">
        <v>14456435.639789926</v>
      </c>
      <c r="R133" s="29">
        <v>743.90897839025331</v>
      </c>
      <c r="S133" s="28">
        <v>2883711.8932377412</v>
      </c>
      <c r="T133" s="28">
        <v>1834248.8168572353</v>
      </c>
    </row>
    <row r="134" spans="1:20" x14ac:dyDescent="0.25">
      <c r="A134" s="27" t="s">
        <v>131</v>
      </c>
      <c r="B134" s="28">
        <v>587820167.00614965</v>
      </c>
      <c r="C134" s="28">
        <v>121737162.54112153</v>
      </c>
      <c r="D134" s="29">
        <v>5972.9373366916934</v>
      </c>
      <c r="E134" s="28">
        <v>25914855.39050997</v>
      </c>
      <c r="F134" s="28">
        <v>20177095.077878159</v>
      </c>
      <c r="H134" s="27" t="s">
        <v>131</v>
      </c>
      <c r="I134" s="37">
        <f t="shared" si="6"/>
        <v>2.764698366736984E-2</v>
      </c>
      <c r="J134" s="37">
        <f t="shared" si="7"/>
        <v>2.9931198021507566E-2</v>
      </c>
      <c r="K134" s="37">
        <f t="shared" si="8"/>
        <v>5.7499683898287746E-3</v>
      </c>
      <c r="L134" s="37">
        <f t="shared" si="9"/>
        <v>1.5244864568798366E-2</v>
      </c>
      <c r="M134" s="37">
        <f t="shared" si="10"/>
        <v>1.0349564565788061E-2</v>
      </c>
      <c r="O134" s="27" t="s">
        <v>131</v>
      </c>
      <c r="P134" s="28">
        <v>572005928.44479764</v>
      </c>
      <c r="Q134" s="28">
        <v>118199315.42512546</v>
      </c>
      <c r="R134" s="29">
        <v>5938.7894848797878</v>
      </c>
      <c r="S134" s="28">
        <v>25525719.257409591</v>
      </c>
      <c r="T134" s="28">
        <v>19970410.02986877</v>
      </c>
    </row>
    <row r="135" spans="1:20" x14ac:dyDescent="0.25">
      <c r="A135" s="27" t="s">
        <v>132</v>
      </c>
      <c r="B135" s="28">
        <v>117016898.83242212</v>
      </c>
      <c r="C135" s="28">
        <v>22548970.966877405</v>
      </c>
      <c r="D135" s="29">
        <v>1094.1634035229431</v>
      </c>
      <c r="E135" s="28">
        <v>4948998.6257361164</v>
      </c>
      <c r="F135" s="28">
        <v>3996506.8980741492</v>
      </c>
      <c r="H135" s="27" t="s">
        <v>132</v>
      </c>
      <c r="I135" s="37">
        <f t="shared" ref="I135:I138" si="11">B135/P135-1</f>
        <v>4.9813891044165004E-2</v>
      </c>
      <c r="J135" s="37">
        <f t="shared" ref="J135:J140" si="12">C135/Q135-1</f>
        <v>5.2147377150978169E-2</v>
      </c>
      <c r="K135" s="37">
        <f t="shared" ref="K135:K140" si="13">D135/R135-1</f>
        <v>1.6739676506525081E-2</v>
      </c>
      <c r="L135" s="37">
        <f t="shared" ref="L135:L140" si="14">E135/S135-1</f>
        <v>3.7144251454896526E-2</v>
      </c>
      <c r="M135" s="37">
        <f t="shared" ref="M135:M140" si="15">F135/T135-1</f>
        <v>3.2143357153968211E-2</v>
      </c>
      <c r="O135" s="27" t="s">
        <v>132</v>
      </c>
      <c r="P135" s="28">
        <v>111464422.24729459</v>
      </c>
      <c r="Q135" s="28">
        <v>21431380.67590481</v>
      </c>
      <c r="R135" s="29">
        <v>1076.1490171038104</v>
      </c>
      <c r="S135" s="28">
        <v>4771755.3453087229</v>
      </c>
      <c r="T135" s="28">
        <v>3872046.3299731119</v>
      </c>
    </row>
    <row r="136" spans="1:20" x14ac:dyDescent="0.25">
      <c r="A136" s="27" t="s">
        <v>133</v>
      </c>
      <c r="B136" s="28">
        <v>34039795.931342751</v>
      </c>
      <c r="C136" s="28">
        <v>7319768.1538711423</v>
      </c>
      <c r="D136" s="29">
        <v>375.62164014230774</v>
      </c>
      <c r="E136" s="28">
        <v>1500671.4168711891</v>
      </c>
      <c r="F136" s="28">
        <v>482738.40451624285</v>
      </c>
      <c r="H136" s="27" t="s">
        <v>133</v>
      </c>
      <c r="I136" s="37">
        <f t="shared" si="11"/>
        <v>1.9350892165597156E-2</v>
      </c>
      <c r="J136" s="37">
        <f t="shared" si="12"/>
        <v>2.1616666285303676E-2</v>
      </c>
      <c r="K136" s="37">
        <f t="shared" si="13"/>
        <v>1.6370074537745971E-3</v>
      </c>
      <c r="L136" s="37">
        <f t="shared" si="14"/>
        <v>7.0488941363158197E-3</v>
      </c>
      <c r="M136" s="37">
        <f t="shared" si="15"/>
        <v>2.1931134014971931E-3</v>
      </c>
      <c r="O136" s="27" t="s">
        <v>133</v>
      </c>
      <c r="P136" s="28">
        <v>33393599.979125604</v>
      </c>
      <c r="Q136" s="28">
        <v>7164887.1787561197</v>
      </c>
      <c r="R136" s="29">
        <v>375.00774966088966</v>
      </c>
      <c r="S136" s="28">
        <v>1490167.384730831</v>
      </c>
      <c r="T136" s="28">
        <v>481682.02122024447</v>
      </c>
    </row>
    <row r="137" spans="1:20" x14ac:dyDescent="0.25">
      <c r="A137" s="27" t="s">
        <v>134</v>
      </c>
      <c r="B137" s="28">
        <v>144409282.93915507</v>
      </c>
      <c r="C137" s="28">
        <v>21510046.137258377</v>
      </c>
      <c r="D137" s="29">
        <v>970.32663055065575</v>
      </c>
      <c r="E137" s="28">
        <v>6567460.6324267015</v>
      </c>
      <c r="F137" s="28">
        <v>4248432.1979710218</v>
      </c>
      <c r="H137" s="27" t="s">
        <v>134</v>
      </c>
      <c r="I137" s="37">
        <f t="shared" si="11"/>
        <v>5.028558732104349E-2</v>
      </c>
      <c r="J137" s="37">
        <f t="shared" si="12"/>
        <v>5.2620121896273853E-2</v>
      </c>
      <c r="K137" s="37">
        <f t="shared" si="13"/>
        <v>1.697352980480038E-2</v>
      </c>
      <c r="L137" s="37">
        <f t="shared" si="14"/>
        <v>3.7610255082940025E-2</v>
      </c>
      <c r="M137" s="37">
        <f t="shared" si="15"/>
        <v>3.2607113809245414E-2</v>
      </c>
      <c r="O137" s="27" t="s">
        <v>134</v>
      </c>
      <c r="P137" s="28">
        <v>137495253.36960861</v>
      </c>
      <c r="Q137" s="28">
        <v>20434766.246448401</v>
      </c>
      <c r="R137" s="29">
        <v>954.13164857585014</v>
      </c>
      <c r="S137" s="28">
        <v>6329409.9111440834</v>
      </c>
      <c r="T137" s="28">
        <v>4114277.4838134991</v>
      </c>
    </row>
    <row r="138" spans="1:20" x14ac:dyDescent="0.25">
      <c r="A138" s="27" t="s">
        <v>135</v>
      </c>
      <c r="B138" s="28">
        <v>239025689.03974792</v>
      </c>
      <c r="C138" s="28">
        <v>43594171.962094091</v>
      </c>
      <c r="D138" s="29">
        <v>2064.6617795470415</v>
      </c>
      <c r="E138" s="28">
        <v>11759802.551910352</v>
      </c>
      <c r="F138" s="28">
        <v>9070973.0243944246</v>
      </c>
      <c r="H138" s="27" t="s">
        <v>135</v>
      </c>
      <c r="I138" s="37">
        <f t="shared" si="11"/>
        <v>6.0891726083615927E-2</v>
      </c>
      <c r="J138" s="37">
        <f t="shared" si="12"/>
        <v>6.3249835577849245E-2</v>
      </c>
      <c r="K138" s="37">
        <f t="shared" si="13"/>
        <v>2.2231745002102565E-2</v>
      </c>
      <c r="L138" s="37">
        <f t="shared" si="14"/>
        <v>4.8088394057453465E-2</v>
      </c>
      <c r="M138" s="37">
        <f t="shared" si="15"/>
        <v>4.3034729372566138E-2</v>
      </c>
      <c r="O138" s="27" t="s">
        <v>135</v>
      </c>
      <c r="P138" s="28">
        <v>225306393.82223696</v>
      </c>
      <c r="Q138" s="28">
        <v>41000873.457367398</v>
      </c>
      <c r="R138" s="29">
        <v>2019.7590122216318</v>
      </c>
      <c r="S138" s="28">
        <v>11220239.264729146</v>
      </c>
      <c r="T138" s="28">
        <v>8696712.3614867907</v>
      </c>
    </row>
    <row r="139" spans="1:20" x14ac:dyDescent="0.25">
      <c r="A139" s="24"/>
      <c r="B139" s="25"/>
      <c r="C139" s="25"/>
      <c r="D139" s="25"/>
      <c r="E139" s="25"/>
      <c r="F139" s="25"/>
      <c r="H139" s="24"/>
      <c r="I139" s="36"/>
      <c r="J139" s="36"/>
      <c r="K139" s="36"/>
      <c r="L139" s="36"/>
      <c r="M139" s="36"/>
      <c r="O139" s="24"/>
      <c r="P139" s="24"/>
      <c r="Q139" s="24"/>
      <c r="R139" s="26"/>
      <c r="S139" s="24"/>
      <c r="T139" s="24"/>
    </row>
    <row r="140" spans="1:20" x14ac:dyDescent="0.25">
      <c r="A140" s="30" t="s">
        <v>136</v>
      </c>
      <c r="B140" s="31">
        <v>24750207683.799385</v>
      </c>
      <c r="C140" s="31">
        <v>5887960865.1996193</v>
      </c>
      <c r="D140" s="119">
        <v>232222.82537571044</v>
      </c>
      <c r="E140" s="31">
        <v>1046281359.9198747</v>
      </c>
      <c r="F140" s="31">
        <v>681393731.58263147</v>
      </c>
      <c r="H140" s="30" t="s">
        <v>136</v>
      </c>
      <c r="I140" s="38">
        <f t="shared" ref="I140" si="16">B140/P140-1</f>
        <v>4.4320947741809169E-2</v>
      </c>
      <c r="J140" s="38">
        <f t="shared" si="12"/>
        <v>4.6858319370959522E-2</v>
      </c>
      <c r="K140" s="38">
        <f t="shared" si="13"/>
        <v>1.2929520951236118E-2</v>
      </c>
      <c r="L140" s="38">
        <f t="shared" si="14"/>
        <v>3.1422544006150854E-2</v>
      </c>
      <c r="M140" s="38">
        <f t="shared" si="15"/>
        <v>2.7145462247314844E-2</v>
      </c>
      <c r="O140" s="30" t="s">
        <v>136</v>
      </c>
      <c r="P140" s="31">
        <v>23699809658.436977</v>
      </c>
      <c r="Q140" s="31">
        <v>5624410444.3260298</v>
      </c>
      <c r="R140" s="119">
        <v>229258.62122927504</v>
      </c>
      <c r="S140" s="31">
        <v>1014406138.3960162</v>
      </c>
      <c r="T140" s="31">
        <v>663385816.93365479</v>
      </c>
    </row>
    <row r="142" spans="1:20" x14ac:dyDescent="0.25">
      <c r="B142" s="118"/>
      <c r="C142" s="118"/>
      <c r="D142" s="118"/>
      <c r="E142" s="118"/>
      <c r="F142" s="118"/>
    </row>
  </sheetData>
  <mergeCells count="3">
    <mergeCell ref="A4:F4"/>
    <mergeCell ref="H4:M4"/>
    <mergeCell ref="O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2"/>
  <sheetViews>
    <sheetView tabSelected="1" workbookViewId="0">
      <selection activeCell="C15" sqref="C15"/>
    </sheetView>
  </sheetViews>
  <sheetFormatPr defaultRowHeight="15" x14ac:dyDescent="0.25"/>
  <cols>
    <col min="1" max="1" width="23.5703125" customWidth="1"/>
    <col min="2" max="2" width="35.5703125" bestFit="1" customWidth="1"/>
    <col min="3" max="3" width="18.140625" bestFit="1" customWidth="1"/>
    <col min="4" max="4" width="15.5703125" bestFit="1" customWidth="1"/>
    <col min="5" max="5" width="11.5703125" bestFit="1" customWidth="1"/>
    <col min="6" max="6" width="13.42578125" bestFit="1" customWidth="1"/>
    <col min="7" max="7" width="13.140625" bestFit="1" customWidth="1"/>
    <col min="8" max="8" width="4.85546875" customWidth="1"/>
    <col min="9" max="9" width="22.7109375" bestFit="1" customWidth="1"/>
    <col min="10" max="10" width="35.5703125" bestFit="1" customWidth="1"/>
    <col min="11" max="11" width="12.28515625" bestFit="1" customWidth="1"/>
    <col min="12" max="12" width="12" customWidth="1"/>
    <col min="13" max="13" width="11.5703125" bestFit="1" customWidth="1"/>
    <col min="14" max="14" width="13.140625" customWidth="1"/>
    <col min="15" max="15" width="11.85546875" customWidth="1"/>
    <col min="16" max="16" width="5.42578125" customWidth="1"/>
    <col min="17" max="17" width="22.7109375" bestFit="1" customWidth="1"/>
    <col min="18" max="18" width="35.5703125" bestFit="1" customWidth="1"/>
    <col min="19" max="19" width="17" bestFit="1" customWidth="1"/>
    <col min="20" max="20" width="14.7109375" bestFit="1" customWidth="1"/>
    <col min="21" max="21" width="13.5703125" bestFit="1" customWidth="1"/>
    <col min="22" max="22" width="13.42578125" customWidth="1"/>
    <col min="23" max="23" width="13.85546875" customWidth="1"/>
  </cols>
  <sheetData>
    <row r="1" spans="1:23" s="96" customFormat="1" ht="18.75" x14ac:dyDescent="0.3">
      <c r="A1" s="4" t="s">
        <v>150</v>
      </c>
      <c r="B1" s="5"/>
      <c r="C1" s="5"/>
      <c r="D1" s="6"/>
      <c r="E1" s="6"/>
      <c r="F1" s="5"/>
      <c r="G1" s="7"/>
      <c r="H1" s="7"/>
      <c r="I1" s="7"/>
      <c r="J1" s="8"/>
      <c r="K1" s="8"/>
      <c r="L1" s="8"/>
      <c r="M1" s="9"/>
      <c r="N1" s="8"/>
      <c r="O1" s="8"/>
      <c r="P1"/>
      <c r="Q1" s="8"/>
      <c r="R1" s="8"/>
      <c r="S1" s="8"/>
      <c r="T1" s="8"/>
      <c r="U1" s="10"/>
      <c r="V1" s="10"/>
      <c r="W1" s="95"/>
    </row>
    <row r="2" spans="1:23" s="113" customFormat="1" ht="15.75" x14ac:dyDescent="0.25">
      <c r="A2" s="59" t="s">
        <v>151</v>
      </c>
      <c r="B2" s="106"/>
      <c r="C2" s="106"/>
      <c r="D2" s="107"/>
      <c r="E2" s="107"/>
      <c r="F2" s="106"/>
      <c r="G2" s="108"/>
      <c r="H2" s="109"/>
      <c r="I2" s="108"/>
      <c r="J2" s="110"/>
      <c r="K2" s="110"/>
      <c r="L2" s="110"/>
      <c r="M2" s="110"/>
      <c r="N2" s="110"/>
      <c r="O2" s="110"/>
      <c r="P2" s="109"/>
      <c r="Q2" s="110"/>
      <c r="R2" s="110"/>
      <c r="S2" s="110"/>
      <c r="T2" s="110"/>
      <c r="U2" s="111"/>
      <c r="V2" s="111"/>
      <c r="W2" s="112"/>
    </row>
    <row r="3" spans="1:23" s="96" customFormat="1" x14ac:dyDescent="0.25">
      <c r="A3" s="14"/>
      <c r="B3" s="11"/>
      <c r="C3" s="11"/>
      <c r="D3" s="12"/>
      <c r="E3" s="12"/>
      <c r="F3" s="11"/>
      <c r="G3" s="13"/>
      <c r="H3"/>
      <c r="I3" s="13"/>
      <c r="J3" s="15"/>
      <c r="K3" s="15"/>
      <c r="L3" s="15"/>
      <c r="M3" s="15"/>
      <c r="N3" s="15"/>
      <c r="O3" s="15"/>
      <c r="P3"/>
      <c r="Q3" s="15"/>
      <c r="R3" s="15"/>
      <c r="S3" s="15"/>
      <c r="T3" s="15"/>
      <c r="U3" s="16"/>
      <c r="V3" s="16"/>
    </row>
    <row r="4" spans="1:23" s="97" customFormat="1" ht="15.75" x14ac:dyDescent="0.25">
      <c r="A4" s="123">
        <v>2017</v>
      </c>
      <c r="B4" s="123"/>
      <c r="C4" s="123"/>
      <c r="D4" s="123"/>
      <c r="E4" s="123"/>
      <c r="F4" s="123"/>
      <c r="G4" s="123"/>
      <c r="I4" s="124" t="s">
        <v>167</v>
      </c>
      <c r="J4" s="124"/>
      <c r="K4" s="124"/>
      <c r="L4" s="124"/>
      <c r="M4" s="124"/>
      <c r="N4" s="124"/>
      <c r="O4" s="124"/>
      <c r="Q4" s="123">
        <v>2016</v>
      </c>
      <c r="R4" s="123"/>
      <c r="S4" s="123"/>
      <c r="T4" s="123"/>
      <c r="U4" s="123"/>
      <c r="V4" s="123"/>
      <c r="W4" s="123"/>
    </row>
    <row r="5" spans="1:23" s="98" customFormat="1" ht="39.75" customHeight="1" x14ac:dyDescent="0.25">
      <c r="A5" s="39" t="s">
        <v>152</v>
      </c>
      <c r="B5" s="39" t="s">
        <v>153</v>
      </c>
      <c r="C5" s="40" t="s">
        <v>0</v>
      </c>
      <c r="D5" s="40" t="s">
        <v>1</v>
      </c>
      <c r="E5" s="41" t="s">
        <v>2</v>
      </c>
      <c r="F5" s="40" t="s">
        <v>165</v>
      </c>
      <c r="G5" s="40" t="s">
        <v>166</v>
      </c>
      <c r="I5" s="34" t="s">
        <v>152</v>
      </c>
      <c r="J5" s="39" t="s">
        <v>153</v>
      </c>
      <c r="K5" s="42" t="s">
        <v>0</v>
      </c>
      <c r="L5" s="42" t="s">
        <v>1</v>
      </c>
      <c r="M5" s="43" t="s">
        <v>2</v>
      </c>
      <c r="N5" s="42" t="s">
        <v>165</v>
      </c>
      <c r="O5" s="42" t="s">
        <v>166</v>
      </c>
      <c r="Q5" s="39" t="s">
        <v>152</v>
      </c>
      <c r="R5" s="39" t="s">
        <v>153</v>
      </c>
      <c r="S5" s="40" t="s">
        <v>0</v>
      </c>
      <c r="T5" s="40" t="s">
        <v>1</v>
      </c>
      <c r="U5" s="41" t="s">
        <v>2</v>
      </c>
      <c r="V5" s="40" t="s">
        <v>165</v>
      </c>
      <c r="W5" s="40" t="s">
        <v>166</v>
      </c>
    </row>
    <row r="6" spans="1:23" s="97" customFormat="1" x14ac:dyDescent="0.25">
      <c r="A6" s="44" t="s">
        <v>4</v>
      </c>
      <c r="B6" s="44" t="s">
        <v>156</v>
      </c>
      <c r="C6" s="45">
        <v>377566248.00083548</v>
      </c>
      <c r="D6" s="45">
        <v>70886820.279036239</v>
      </c>
      <c r="E6" s="46">
        <v>3386.3311429045239</v>
      </c>
      <c r="F6" s="45">
        <v>15201743.048301462</v>
      </c>
      <c r="G6" s="45">
        <v>13079556.277192846</v>
      </c>
      <c r="I6" s="44" t="s">
        <v>4</v>
      </c>
      <c r="J6" s="44" t="s">
        <v>156</v>
      </c>
      <c r="K6" s="37">
        <f t="shared" ref="K6:O35" si="0">(C6/S6)-1</f>
        <v>5.4722564005231344E-2</v>
      </c>
      <c r="L6" s="37">
        <f t="shared" si="0"/>
        <v>5.7066960922289356E-2</v>
      </c>
      <c r="M6" s="37">
        <f t="shared" si="0"/>
        <v>1.9173253828136838E-2</v>
      </c>
      <c r="N6" s="37">
        <f t="shared" si="0"/>
        <v>4.1993684280345667E-2</v>
      </c>
      <c r="O6" s="37">
        <f t="shared" si="0"/>
        <v>3.6969407020927214E-2</v>
      </c>
      <c r="Q6" s="44" t="s">
        <v>4</v>
      </c>
      <c r="R6" s="44" t="s">
        <v>156</v>
      </c>
      <c r="S6" s="45">
        <v>357976837.59324861</v>
      </c>
      <c r="T6" s="45">
        <v>67059914.744840384</v>
      </c>
      <c r="U6" s="46">
        <v>3322.6255989205551</v>
      </c>
      <c r="V6" s="45">
        <v>14589093.271520706</v>
      </c>
      <c r="W6" s="45">
        <v>12613251.836202806</v>
      </c>
    </row>
    <row r="7" spans="1:23" s="97" customFormat="1" x14ac:dyDescent="0.25">
      <c r="A7" s="44" t="s">
        <v>7</v>
      </c>
      <c r="B7" s="44" t="s">
        <v>156</v>
      </c>
      <c r="C7" s="45">
        <v>5685590.4843558278</v>
      </c>
      <c r="D7" s="45">
        <v>1246430.7983852446</v>
      </c>
      <c r="E7" s="46">
        <v>54.921953200403074</v>
      </c>
      <c r="F7" s="45">
        <v>316090.31003390648</v>
      </c>
      <c r="G7" s="45">
        <v>158324.53263631443</v>
      </c>
      <c r="I7" s="44" t="s">
        <v>7</v>
      </c>
      <c r="J7" s="44" t="s">
        <v>156</v>
      </c>
      <c r="K7" s="37">
        <f t="shared" si="0"/>
        <v>5.4439802023150241E-2</v>
      </c>
      <c r="L7" s="37">
        <f t="shared" si="0"/>
        <v>5.6783570427705321E-2</v>
      </c>
      <c r="M7" s="37">
        <f t="shared" si="0"/>
        <v>2.4092664938874631E-2</v>
      </c>
      <c r="N7" s="37">
        <f t="shared" si="0"/>
        <v>4.1714334800645458E-2</v>
      </c>
      <c r="O7" s="37">
        <f t="shared" si="0"/>
        <v>3.6691404506433933E-2</v>
      </c>
      <c r="Q7" s="44" t="s">
        <v>7</v>
      </c>
      <c r="R7" s="44" t="s">
        <v>156</v>
      </c>
      <c r="S7" s="45">
        <v>5392048.4350523409</v>
      </c>
      <c r="T7" s="45">
        <v>1179457.0177513117</v>
      </c>
      <c r="U7" s="46">
        <v>53.629866789135939</v>
      </c>
      <c r="V7" s="45">
        <v>303432.81211964623</v>
      </c>
      <c r="W7" s="45">
        <v>152720.98519201318</v>
      </c>
    </row>
    <row r="8" spans="1:23" s="97" customFormat="1" x14ac:dyDescent="0.25">
      <c r="A8" s="44" t="s">
        <v>8</v>
      </c>
      <c r="B8" s="44" t="s">
        <v>156</v>
      </c>
      <c r="C8" s="45">
        <v>24540448.07976184</v>
      </c>
      <c r="D8" s="45">
        <v>5478440.3124050777</v>
      </c>
      <c r="E8" s="46">
        <v>279.2266840889281</v>
      </c>
      <c r="F8" s="45">
        <v>1089244.3836897949</v>
      </c>
      <c r="G8" s="45">
        <v>717316.23092734232</v>
      </c>
      <c r="I8" s="44" t="s">
        <v>8</v>
      </c>
      <c r="J8" s="44" t="s">
        <v>156</v>
      </c>
      <c r="K8" s="37">
        <f t="shared" si="0"/>
        <v>1.4940840975512515E-2</v>
      </c>
      <c r="L8" s="37">
        <f t="shared" si="0"/>
        <v>1.7196812602348288E-2</v>
      </c>
      <c r="M8" s="37">
        <f t="shared" si="0"/>
        <v>-1.4269502539989376E-2</v>
      </c>
      <c r="N8" s="37">
        <f t="shared" si="0"/>
        <v>2.6920654836972702E-3</v>
      </c>
      <c r="O8" s="37">
        <f t="shared" si="0"/>
        <v>-2.1427075277035135E-3</v>
      </c>
      <c r="Q8" s="44" t="s">
        <v>8</v>
      </c>
      <c r="R8" s="44" t="s">
        <v>156</v>
      </c>
      <c r="S8" s="45">
        <v>24179190.637529906</v>
      </c>
      <c r="T8" s="45">
        <v>5385821.3519066134</v>
      </c>
      <c r="U8" s="46">
        <v>283.26878879006767</v>
      </c>
      <c r="V8" s="45">
        <v>1086319.9392770152</v>
      </c>
      <c r="W8" s="45">
        <v>718856.53022599639</v>
      </c>
    </row>
    <row r="9" spans="1:23" s="97" customFormat="1" x14ac:dyDescent="0.25">
      <c r="A9" s="44" t="s">
        <v>9</v>
      </c>
      <c r="B9" s="44" t="s">
        <v>156</v>
      </c>
      <c r="C9" s="45">
        <v>11075419.575303877</v>
      </c>
      <c r="D9" s="45">
        <v>2243731.3952577845</v>
      </c>
      <c r="E9" s="46">
        <v>108.71035255451652</v>
      </c>
      <c r="F9" s="45">
        <v>523153.36699534795</v>
      </c>
      <c r="G9" s="45">
        <v>325151.64706820942</v>
      </c>
      <c r="I9" s="44" t="s">
        <v>9</v>
      </c>
      <c r="J9" s="44" t="s">
        <v>156</v>
      </c>
      <c r="K9" s="37">
        <f t="shared" si="0"/>
        <v>5.2503215485406596E-2</v>
      </c>
      <c r="L9" s="37">
        <f t="shared" si="0"/>
        <v>5.4842679319580645E-2</v>
      </c>
      <c r="M9" s="37">
        <f t="shared" si="0"/>
        <v>1.8072965365361737E-2</v>
      </c>
      <c r="N9" s="37">
        <f t="shared" si="0"/>
        <v>3.9801119884934621E-2</v>
      </c>
      <c r="O9" s="37">
        <f t="shared" si="0"/>
        <v>3.4787414715921727E-2</v>
      </c>
      <c r="Q9" s="44" t="s">
        <v>9</v>
      </c>
      <c r="R9" s="44" t="s">
        <v>156</v>
      </c>
      <c r="S9" s="45">
        <v>10522931.818498982</v>
      </c>
      <c r="T9" s="45">
        <v>2127076.8041970856</v>
      </c>
      <c r="U9" s="46">
        <v>106.78051205838966</v>
      </c>
      <c r="V9" s="45">
        <v>503128.29731635656</v>
      </c>
      <c r="W9" s="45">
        <v>314220.72055009747</v>
      </c>
    </row>
    <row r="10" spans="1:23" s="97" customFormat="1" x14ac:dyDescent="0.25">
      <c r="A10" s="44" t="s">
        <v>19</v>
      </c>
      <c r="B10" s="44" t="s">
        <v>156</v>
      </c>
      <c r="C10" s="45">
        <v>11804676.748041572</v>
      </c>
      <c r="D10" s="45">
        <v>2553159.2479400234</v>
      </c>
      <c r="E10" s="46">
        <v>118.65698128278333</v>
      </c>
      <c r="F10" s="45">
        <v>571344.486426602</v>
      </c>
      <c r="G10" s="45">
        <v>342890.38915241347</v>
      </c>
      <c r="I10" s="44" t="s">
        <v>19</v>
      </c>
      <c r="J10" s="44" t="s">
        <v>156</v>
      </c>
      <c r="K10" s="37">
        <f t="shared" si="0"/>
        <v>3.527342835103231E-2</v>
      </c>
      <c r="L10" s="37">
        <f t="shared" si="0"/>
        <v>3.7574594474302891E-2</v>
      </c>
      <c r="M10" s="37">
        <f t="shared" si="0"/>
        <v>9.5309379051935483E-3</v>
      </c>
      <c r="N10" s="37">
        <f t="shared" si="0"/>
        <v>2.2779269790691892E-2</v>
      </c>
      <c r="O10" s="37">
        <f t="shared" si="0"/>
        <v>1.7847640449615065E-2</v>
      </c>
      <c r="Q10" s="44" t="s">
        <v>19</v>
      </c>
      <c r="R10" s="44" t="s">
        <v>156</v>
      </c>
      <c r="S10" s="45">
        <v>11402472.452947894</v>
      </c>
      <c r="T10" s="45">
        <v>2460699.4634767496</v>
      </c>
      <c r="U10" s="46">
        <v>117.53674585644701</v>
      </c>
      <c r="V10" s="45">
        <v>558619.54118753853</v>
      </c>
      <c r="W10" s="45">
        <v>336877.91328076186</v>
      </c>
    </row>
    <row r="11" spans="1:23" s="97" customFormat="1" x14ac:dyDescent="0.25">
      <c r="A11" s="44" t="s">
        <v>21</v>
      </c>
      <c r="B11" s="44" t="s">
        <v>156</v>
      </c>
      <c r="C11" s="45">
        <v>48754578.521022946</v>
      </c>
      <c r="D11" s="45">
        <v>9340022.936441645</v>
      </c>
      <c r="E11" s="46">
        <v>476.97274523670114</v>
      </c>
      <c r="F11" s="45">
        <v>2185075.3735267692</v>
      </c>
      <c r="G11" s="45">
        <v>753682.86015344923</v>
      </c>
      <c r="I11" s="44" t="s">
        <v>21</v>
      </c>
      <c r="J11" s="44" t="s">
        <v>156</v>
      </c>
      <c r="K11" s="37">
        <f t="shared" si="0"/>
        <v>1.309919357384981E-2</v>
      </c>
      <c r="L11" s="37">
        <f t="shared" si="0"/>
        <v>1.5351071657380144E-2</v>
      </c>
      <c r="M11" s="37">
        <f t="shared" si="0"/>
        <v>-1.4624029235515978E-3</v>
      </c>
      <c r="N11" s="37">
        <f t="shared" si="0"/>
        <v>8.7264393466246482E-4</v>
      </c>
      <c r="O11" s="37">
        <f t="shared" si="0"/>
        <v>-3.9533562036851988E-3</v>
      </c>
      <c r="Q11" s="44" t="s">
        <v>21</v>
      </c>
      <c r="R11" s="44" t="s">
        <v>156</v>
      </c>
      <c r="S11" s="45">
        <v>48124190.434930973</v>
      </c>
      <c r="T11" s="45">
        <v>9198811.3246344607</v>
      </c>
      <c r="U11" s="46">
        <v>477.67129313227446</v>
      </c>
      <c r="V11" s="45">
        <v>2183170.2432556567</v>
      </c>
      <c r="W11" s="45">
        <v>756674.26304542879</v>
      </c>
    </row>
    <row r="12" spans="1:23" s="97" customFormat="1" x14ac:dyDescent="0.25">
      <c r="A12" s="44" t="s">
        <v>26</v>
      </c>
      <c r="B12" s="44" t="s">
        <v>156</v>
      </c>
      <c r="C12" s="45">
        <v>251791235.35526681</v>
      </c>
      <c r="D12" s="45">
        <v>55289223.438321054</v>
      </c>
      <c r="E12" s="46">
        <v>2558.1848115544262</v>
      </c>
      <c r="F12" s="45">
        <v>10424573.414285742</v>
      </c>
      <c r="G12" s="45">
        <v>8498625.7612103112</v>
      </c>
      <c r="I12" s="44" t="s">
        <v>26</v>
      </c>
      <c r="J12" s="44" t="s">
        <v>156</v>
      </c>
      <c r="K12" s="37">
        <f t="shared" si="0"/>
        <v>3.8171482530147793E-2</v>
      </c>
      <c r="L12" s="37">
        <f t="shared" si="0"/>
        <v>4.047909033724606E-2</v>
      </c>
      <c r="M12" s="37">
        <f t="shared" si="0"/>
        <v>9.4390485158202253E-3</v>
      </c>
      <c r="N12" s="37">
        <f t="shared" si="0"/>
        <v>2.5642348911587121E-2</v>
      </c>
      <c r="O12" s="37">
        <f t="shared" si="0"/>
        <v>2.0696914397277499E-2</v>
      </c>
      <c r="Q12" s="44" t="s">
        <v>26</v>
      </c>
      <c r="R12" s="44" t="s">
        <v>156</v>
      </c>
      <c r="S12" s="45">
        <v>242533376.79977641</v>
      </c>
      <c r="T12" s="45">
        <v>53138235.983579829</v>
      </c>
      <c r="U12" s="46">
        <v>2534.2637728506038</v>
      </c>
      <c r="V12" s="45">
        <v>10163945.965519376</v>
      </c>
      <c r="W12" s="45">
        <v>8326297.1028268049</v>
      </c>
    </row>
    <row r="13" spans="1:23" s="97" customFormat="1" x14ac:dyDescent="0.25">
      <c r="A13" s="44" t="s">
        <v>28</v>
      </c>
      <c r="B13" s="44" t="s">
        <v>156</v>
      </c>
      <c r="C13" s="45">
        <v>503645414.74735272</v>
      </c>
      <c r="D13" s="45">
        <v>99063786.133449972</v>
      </c>
      <c r="E13" s="46">
        <v>4969.9401631623632</v>
      </c>
      <c r="F13" s="45">
        <v>19760003.859192267</v>
      </c>
      <c r="G13" s="45">
        <v>11241585.45909003</v>
      </c>
      <c r="I13" s="44" t="s">
        <v>28</v>
      </c>
      <c r="J13" s="44" t="s">
        <v>156</v>
      </c>
      <c r="K13" s="37">
        <f t="shared" si="0"/>
        <v>5.1641228073616041E-2</v>
      </c>
      <c r="L13" s="37">
        <f t="shared" si="0"/>
        <v>5.3978775915187738E-2</v>
      </c>
      <c r="M13" s="37">
        <f t="shared" si="0"/>
        <v>1.7645617071130992E-2</v>
      </c>
      <c r="N13" s="37">
        <f t="shared" si="0"/>
        <v>3.8949535335909724E-2</v>
      </c>
      <c r="O13" s="37">
        <f t="shared" si="0"/>
        <v>3.3939936330828813E-2</v>
      </c>
      <c r="Q13" s="44" t="s">
        <v>28</v>
      </c>
      <c r="R13" s="44" t="s">
        <v>156</v>
      </c>
      <c r="S13" s="45">
        <v>478913722.0018698</v>
      </c>
      <c r="T13" s="45">
        <v>93990304.546152934</v>
      </c>
      <c r="U13" s="46">
        <v>4883.7631487730132</v>
      </c>
      <c r="V13" s="45">
        <v>19019214.299762432</v>
      </c>
      <c r="W13" s="45">
        <v>10872571.088590847</v>
      </c>
    </row>
    <row r="14" spans="1:23" s="97" customFormat="1" x14ac:dyDescent="0.25">
      <c r="A14" s="44" t="s">
        <v>30</v>
      </c>
      <c r="B14" s="44" t="s">
        <v>156</v>
      </c>
      <c r="C14" s="45">
        <v>41573229.973832682</v>
      </c>
      <c r="D14" s="45">
        <v>11118626.126601996</v>
      </c>
      <c r="E14" s="46">
        <v>545.97416444785483</v>
      </c>
      <c r="F14" s="45">
        <v>1874094.0414477456</v>
      </c>
      <c r="G14" s="45">
        <v>1635114.0579916926</v>
      </c>
      <c r="I14" s="44" t="s">
        <v>30</v>
      </c>
      <c r="J14" s="44" t="s">
        <v>156</v>
      </c>
      <c r="K14" s="37">
        <f t="shared" si="0"/>
        <v>2.100323916608593E-2</v>
      </c>
      <c r="L14" s="37">
        <f t="shared" si="0"/>
        <v>2.3272686059416126E-2</v>
      </c>
      <c r="M14" s="37">
        <f t="shared" si="0"/>
        <v>2.4561930503130824E-3</v>
      </c>
      <c r="N14" s="37">
        <f t="shared" si="0"/>
        <v>8.6812998489713689E-3</v>
      </c>
      <c r="O14" s="37">
        <f t="shared" si="0"/>
        <v>3.8176479926441687E-3</v>
      </c>
      <c r="Q14" s="44" t="s">
        <v>30</v>
      </c>
      <c r="R14" s="44" t="s">
        <v>156</v>
      </c>
      <c r="S14" s="45">
        <v>40718019.668368548</v>
      </c>
      <c r="T14" s="45">
        <v>10865750.916717418</v>
      </c>
      <c r="U14" s="46">
        <v>544.636432228069</v>
      </c>
      <c r="V14" s="45">
        <v>1857964.494561713</v>
      </c>
      <c r="W14" s="45">
        <v>1628895.508324112</v>
      </c>
    </row>
    <row r="15" spans="1:23" s="97" customFormat="1" x14ac:dyDescent="0.25">
      <c r="A15" s="44" t="s">
        <v>34</v>
      </c>
      <c r="B15" s="44" t="s">
        <v>156</v>
      </c>
      <c r="C15" s="45">
        <v>6039040.8712180778</v>
      </c>
      <c r="D15" s="45">
        <v>1121420.5123580999</v>
      </c>
      <c r="E15" s="46">
        <v>56.252429332193167</v>
      </c>
      <c r="F15" s="45">
        <v>311708.94498288241</v>
      </c>
      <c r="G15" s="45">
        <v>175427.96024216045</v>
      </c>
      <c r="I15" s="44" t="s">
        <v>34</v>
      </c>
      <c r="J15" s="44" t="s">
        <v>156</v>
      </c>
      <c r="K15" s="37">
        <f t="shared" si="0"/>
        <v>4.3717659255152252E-2</v>
      </c>
      <c r="L15" s="37">
        <f t="shared" si="0"/>
        <v>4.6037594891444211E-2</v>
      </c>
      <c r="M15" s="37">
        <f t="shared" si="0"/>
        <v>1.3679109096174091E-2</v>
      </c>
      <c r="N15" s="37">
        <f t="shared" si="0"/>
        <v>3.1121591810697291E-2</v>
      </c>
      <c r="O15" s="37">
        <f t="shared" si="0"/>
        <v>2.6149737524452377E-2</v>
      </c>
      <c r="Q15" s="44" t="s">
        <v>34</v>
      </c>
      <c r="R15" s="44" t="s">
        <v>156</v>
      </c>
      <c r="S15" s="45">
        <v>5786086.7042604527</v>
      </c>
      <c r="T15" s="45">
        <v>1072065.2085879177</v>
      </c>
      <c r="U15" s="46">
        <v>55.493330016783595</v>
      </c>
      <c r="V15" s="45">
        <v>302300.86098333664</v>
      </c>
      <c r="W15" s="45">
        <v>170957.46734328833</v>
      </c>
    </row>
    <row r="16" spans="1:23" s="97" customFormat="1" x14ac:dyDescent="0.25">
      <c r="A16" s="44" t="s">
        <v>37</v>
      </c>
      <c r="B16" s="44" t="s">
        <v>156</v>
      </c>
      <c r="C16" s="45">
        <v>15347148.832780415</v>
      </c>
      <c r="D16" s="45">
        <v>3281656.7823923193</v>
      </c>
      <c r="E16" s="46">
        <v>149.35835009417414</v>
      </c>
      <c r="F16" s="45">
        <v>638509.08283472422</v>
      </c>
      <c r="G16" s="45">
        <v>464575.75031500193</v>
      </c>
      <c r="I16" s="44" t="s">
        <v>37</v>
      </c>
      <c r="J16" s="44" t="s">
        <v>156</v>
      </c>
      <c r="K16" s="37">
        <f t="shared" si="0"/>
        <v>4.9464961644611227E-2</v>
      </c>
      <c r="L16" s="37">
        <f t="shared" si="0"/>
        <v>5.1797672164519692E-2</v>
      </c>
      <c r="M16" s="37">
        <f t="shared" si="0"/>
        <v>1.9261002162935359E-2</v>
      </c>
      <c r="N16" s="37">
        <f t="shared" si="0"/>
        <v>3.6799533096721015E-2</v>
      </c>
      <c r="O16" s="37">
        <f t="shared" si="0"/>
        <v>3.1800300956162042E-2</v>
      </c>
      <c r="Q16" s="44" t="s">
        <v>37</v>
      </c>
      <c r="R16" s="44" t="s">
        <v>156</v>
      </c>
      <c r="S16" s="45">
        <v>14623783.921980564</v>
      </c>
      <c r="T16" s="45">
        <v>3120045.6791646238</v>
      </c>
      <c r="U16" s="46">
        <v>146.53592139523283</v>
      </c>
      <c r="V16" s="45">
        <v>615846.22914288961</v>
      </c>
      <c r="W16" s="45">
        <v>450257.42857845925</v>
      </c>
    </row>
    <row r="17" spans="1:23" s="97" customFormat="1" x14ac:dyDescent="0.25">
      <c r="A17" s="44" t="s">
        <v>45</v>
      </c>
      <c r="B17" s="44" t="s">
        <v>156</v>
      </c>
      <c r="C17" s="45">
        <v>54928079.759648666</v>
      </c>
      <c r="D17" s="45">
        <v>11202996.488025654</v>
      </c>
      <c r="E17" s="46">
        <v>523.12215217214509</v>
      </c>
      <c r="F17" s="45">
        <v>2543221.5921154702</v>
      </c>
      <c r="G17" s="45">
        <v>736061.52122761915</v>
      </c>
      <c r="I17" s="44" t="s">
        <v>45</v>
      </c>
      <c r="J17" s="44" t="s">
        <v>156</v>
      </c>
      <c r="K17" s="37">
        <f t="shared" si="0"/>
        <v>2.2845806504891986E-2</v>
      </c>
      <c r="L17" s="37">
        <f t="shared" si="0"/>
        <v>2.5119348986328838E-2</v>
      </c>
      <c r="M17" s="37">
        <f t="shared" si="0"/>
        <v>-6.5920446142742062E-3</v>
      </c>
      <c r="N17" s="37">
        <f t="shared" si="0"/>
        <v>1.0501630232921944E-2</v>
      </c>
      <c r="O17" s="37">
        <f t="shared" si="0"/>
        <v>5.6292011213288085E-3</v>
      </c>
      <c r="Q17" s="44" t="s">
        <v>45</v>
      </c>
      <c r="R17" s="44" t="s">
        <v>156</v>
      </c>
      <c r="S17" s="45">
        <v>53701231.808673359</v>
      </c>
      <c r="T17" s="45">
        <v>10928480.18048195</v>
      </c>
      <c r="U17" s="46">
        <v>526.59347988513377</v>
      </c>
      <c r="V17" s="45">
        <v>2516791.18175124</v>
      </c>
      <c r="W17" s="45">
        <v>731941.27657278872</v>
      </c>
    </row>
    <row r="18" spans="1:23" s="97" customFormat="1" x14ac:dyDescent="0.25">
      <c r="A18" s="44" t="s">
        <v>53</v>
      </c>
      <c r="B18" s="44" t="s">
        <v>156</v>
      </c>
      <c r="C18" s="45">
        <v>23416829.67001541</v>
      </c>
      <c r="D18" s="45">
        <v>4482703.2042468265</v>
      </c>
      <c r="E18" s="46">
        <v>233.54561183425599</v>
      </c>
      <c r="F18" s="45">
        <v>744371.60631078517</v>
      </c>
      <c r="G18" s="45">
        <v>471723.88407657569</v>
      </c>
      <c r="I18" s="44" t="s">
        <v>53</v>
      </c>
      <c r="J18" s="44" t="s">
        <v>156</v>
      </c>
      <c r="K18" s="37">
        <f t="shared" si="0"/>
        <v>4.3476491499500947E-2</v>
      </c>
      <c r="L18" s="37">
        <f t="shared" si="0"/>
        <v>4.579589107734261E-2</v>
      </c>
      <c r="M18" s="37">
        <f t="shared" si="0"/>
        <v>1.3444882230772226E-2</v>
      </c>
      <c r="N18" s="37">
        <f t="shared" si="0"/>
        <v>3.0883334579064226E-2</v>
      </c>
      <c r="O18" s="37">
        <f t="shared" si="0"/>
        <v>2.5912629119735353E-2</v>
      </c>
      <c r="Q18" s="44" t="s">
        <v>53</v>
      </c>
      <c r="R18" s="44" t="s">
        <v>156</v>
      </c>
      <c r="S18" s="45">
        <v>22441166.486045949</v>
      </c>
      <c r="T18" s="45">
        <v>4286403.5348512428</v>
      </c>
      <c r="U18" s="46">
        <v>230.44727535668306</v>
      </c>
      <c r="V18" s="45">
        <v>722071.62667415803</v>
      </c>
      <c r="W18" s="45">
        <v>459809.02338762442</v>
      </c>
    </row>
    <row r="19" spans="1:23" s="97" customFormat="1" x14ac:dyDescent="0.25">
      <c r="A19" s="44" t="s">
        <v>55</v>
      </c>
      <c r="B19" s="44" t="s">
        <v>156</v>
      </c>
      <c r="C19" s="45">
        <v>19974572.539210696</v>
      </c>
      <c r="D19" s="45">
        <v>5188531.0547600985</v>
      </c>
      <c r="E19" s="46">
        <v>239.47129511792639</v>
      </c>
      <c r="F19" s="45">
        <v>1009468.4779973824</v>
      </c>
      <c r="G19" s="45">
        <v>583584.08530962991</v>
      </c>
      <c r="I19" s="44" t="s">
        <v>55</v>
      </c>
      <c r="J19" s="44" t="s">
        <v>156</v>
      </c>
      <c r="K19" s="37">
        <f t="shared" si="0"/>
        <v>6.2800081601308566E-2</v>
      </c>
      <c r="L19" s="37">
        <f t="shared" si="0"/>
        <v>6.5162432915092161E-2</v>
      </c>
      <c r="M19" s="37">
        <f t="shared" si="0"/>
        <v>2.3177852177354241E-2</v>
      </c>
      <c r="N19" s="37">
        <f t="shared" si="0"/>
        <v>4.9973718658119726E-2</v>
      </c>
      <c r="O19" s="37">
        <f t="shared" si="0"/>
        <v>4.4910963329344078E-2</v>
      </c>
      <c r="Q19" s="44" t="s">
        <v>55</v>
      </c>
      <c r="R19" s="44" t="s">
        <v>156</v>
      </c>
      <c r="S19" s="45">
        <v>18794289.61758757</v>
      </c>
      <c r="T19" s="45">
        <v>4871117.2065657089</v>
      </c>
      <c r="U19" s="46">
        <v>234.04659767441606</v>
      </c>
      <c r="V19" s="45">
        <v>961422.61473696353</v>
      </c>
      <c r="W19" s="45">
        <v>558501.25588709209</v>
      </c>
    </row>
    <row r="20" spans="1:23" s="97" customFormat="1" x14ac:dyDescent="0.25">
      <c r="A20" s="44" t="s">
        <v>59</v>
      </c>
      <c r="B20" s="44" t="s">
        <v>156</v>
      </c>
      <c r="C20" s="45">
        <v>246877525.79433498</v>
      </c>
      <c r="D20" s="45">
        <v>55430224.684625909</v>
      </c>
      <c r="E20" s="46">
        <v>2658.5851273937242</v>
      </c>
      <c r="F20" s="45">
        <v>9619148.0706951935</v>
      </c>
      <c r="G20" s="45">
        <v>5117268.0797090586</v>
      </c>
      <c r="I20" s="44" t="s">
        <v>59</v>
      </c>
      <c r="J20" s="44" t="s">
        <v>156</v>
      </c>
      <c r="K20" s="37">
        <f t="shared" si="0"/>
        <v>8.1699263226627572E-2</v>
      </c>
      <c r="L20" s="37">
        <f t="shared" si="0"/>
        <v>8.4103622917447884E-2</v>
      </c>
      <c r="M20" s="37">
        <f t="shared" si="0"/>
        <v>3.2547516884128269E-2</v>
      </c>
      <c r="N20" s="37">
        <f t="shared" si="0"/>
        <v>6.8644816218474958E-2</v>
      </c>
      <c r="O20" s="37">
        <f t="shared" si="0"/>
        <v>6.3492032732815229E-2</v>
      </c>
      <c r="Q20" s="44" t="s">
        <v>59</v>
      </c>
      <c r="R20" s="44" t="s">
        <v>156</v>
      </c>
      <c r="S20" s="45">
        <v>228231204.5382354</v>
      </c>
      <c r="T20" s="45">
        <v>51130005.944871567</v>
      </c>
      <c r="U20" s="46">
        <v>2574.7823552144268</v>
      </c>
      <c r="V20" s="45">
        <v>9001258.3458119202</v>
      </c>
      <c r="W20" s="45">
        <v>4811759.676806801</v>
      </c>
    </row>
    <row r="21" spans="1:23" s="97" customFormat="1" x14ac:dyDescent="0.25">
      <c r="A21" s="44" t="s">
        <v>61</v>
      </c>
      <c r="B21" s="44" t="s">
        <v>156</v>
      </c>
      <c r="C21" s="45">
        <v>915902959.68136287</v>
      </c>
      <c r="D21" s="45">
        <v>223708232.51979136</v>
      </c>
      <c r="E21" s="46">
        <v>8587.6027018306086</v>
      </c>
      <c r="F21" s="45">
        <v>34040893.485798955</v>
      </c>
      <c r="G21" s="45">
        <v>28243462.401532255</v>
      </c>
      <c r="I21" s="44" t="s">
        <v>61</v>
      </c>
      <c r="J21" s="44" t="s">
        <v>156</v>
      </c>
      <c r="K21" s="37">
        <f t="shared" si="0"/>
        <v>4.1213995138223325E-2</v>
      </c>
      <c r="L21" s="37">
        <f t="shared" si="0"/>
        <v>4.3528365725811868E-2</v>
      </c>
      <c r="M21" s="37">
        <f t="shared" si="0"/>
        <v>1.1247501286322681E-2</v>
      </c>
      <c r="N21" s="37">
        <f t="shared" si="0"/>
        <v>2.8648143070308052E-2</v>
      </c>
      <c r="O21" s="37">
        <f t="shared" si="0"/>
        <v>2.3688215240476262E-2</v>
      </c>
      <c r="Q21" s="44" t="s">
        <v>61</v>
      </c>
      <c r="R21" s="44" t="s">
        <v>156</v>
      </c>
      <c r="S21" s="45">
        <v>879649105.71507907</v>
      </c>
      <c r="T21" s="45">
        <v>214376762.40280652</v>
      </c>
      <c r="U21" s="46">
        <v>8492.0879318930765</v>
      </c>
      <c r="V21" s="45">
        <v>33092844.929650802</v>
      </c>
      <c r="W21" s="45">
        <v>27589906.751927916</v>
      </c>
    </row>
    <row r="22" spans="1:23" s="97" customFormat="1" x14ac:dyDescent="0.25">
      <c r="A22" s="44" t="s">
        <v>64</v>
      </c>
      <c r="B22" s="44" t="s">
        <v>156</v>
      </c>
      <c r="C22" s="45">
        <v>25917616.611828204</v>
      </c>
      <c r="D22" s="45">
        <v>5040570.4565922534</v>
      </c>
      <c r="E22" s="46">
        <v>245.53301391229252</v>
      </c>
      <c r="F22" s="45">
        <v>1229684.4670945266</v>
      </c>
      <c r="G22" s="45">
        <v>1058565.3107855422</v>
      </c>
      <c r="I22" s="44" t="s">
        <v>64</v>
      </c>
      <c r="J22" s="44" t="s">
        <v>156</v>
      </c>
      <c r="K22" s="37">
        <f t="shared" si="0"/>
        <v>2.9599621276651389E-2</v>
      </c>
      <c r="L22" s="37">
        <f t="shared" si="0"/>
        <v>3.1888175878876712E-2</v>
      </c>
      <c r="M22" s="37">
        <f t="shared" si="0"/>
        <v>-3.2606934812884347E-5</v>
      </c>
      <c r="N22" s="37">
        <f t="shared" si="0"/>
        <v>1.7173936844291582E-2</v>
      </c>
      <c r="O22" s="37">
        <f t="shared" si="0"/>
        <v>1.226933525518592E-2</v>
      </c>
      <c r="Q22" s="44" t="s">
        <v>64</v>
      </c>
      <c r="R22" s="44" t="s">
        <v>156</v>
      </c>
      <c r="S22" s="45">
        <v>25172519.566092763</v>
      </c>
      <c r="T22" s="45">
        <v>4884802.9994132975</v>
      </c>
      <c r="U22" s="46">
        <v>245.54102025233377</v>
      </c>
      <c r="V22" s="45">
        <v>1208922.5082875537</v>
      </c>
      <c r="W22" s="45">
        <v>1045734.8394522743</v>
      </c>
    </row>
    <row r="23" spans="1:23" s="97" customFormat="1" x14ac:dyDescent="0.25">
      <c r="A23" s="44" t="s">
        <v>74</v>
      </c>
      <c r="B23" s="44" t="s">
        <v>156</v>
      </c>
      <c r="C23" s="45">
        <v>80317537.410656407</v>
      </c>
      <c r="D23" s="45">
        <v>17183840.478996936</v>
      </c>
      <c r="E23" s="46">
        <v>855.63032977517571</v>
      </c>
      <c r="F23" s="45">
        <v>3849417.9903911124</v>
      </c>
      <c r="G23" s="45">
        <v>2364383.5098728049</v>
      </c>
      <c r="I23" s="44" t="s">
        <v>74</v>
      </c>
      <c r="J23" s="44" t="s">
        <v>156</v>
      </c>
      <c r="K23" s="37">
        <f t="shared" si="0"/>
        <v>8.5659283148449727E-2</v>
      </c>
      <c r="L23" s="37">
        <f t="shared" si="0"/>
        <v>8.8072445019874435E-2</v>
      </c>
      <c r="M23" s="37">
        <f t="shared" si="0"/>
        <v>3.4510779613447395E-2</v>
      </c>
      <c r="N23" s="37">
        <f t="shared" si="0"/>
        <v>7.2557044788321257E-2</v>
      </c>
      <c r="O23" s="37">
        <f t="shared" si="0"/>
        <v>6.7385397348557419E-2</v>
      </c>
      <c r="Q23" s="44" t="s">
        <v>74</v>
      </c>
      <c r="R23" s="44" t="s">
        <v>156</v>
      </c>
      <c r="S23" s="45">
        <v>73980427.061548024</v>
      </c>
      <c r="T23" s="45">
        <v>15792919.449111737</v>
      </c>
      <c r="U23" s="46">
        <v>827.08691551274921</v>
      </c>
      <c r="V23" s="45">
        <v>3589010.028973172</v>
      </c>
      <c r="W23" s="45">
        <v>2215116.9725068943</v>
      </c>
    </row>
    <row r="24" spans="1:23" s="97" customFormat="1" x14ac:dyDescent="0.25">
      <c r="A24" s="44" t="s">
        <v>76</v>
      </c>
      <c r="B24" s="44" t="s">
        <v>156</v>
      </c>
      <c r="C24" s="45">
        <v>185809337.04275489</v>
      </c>
      <c r="D24" s="45">
        <v>37535527.806421794</v>
      </c>
      <c r="E24" s="46">
        <v>1688.7107591540619</v>
      </c>
      <c r="F24" s="45">
        <v>8353079.9167343322</v>
      </c>
      <c r="G24" s="45">
        <v>7264878.922105086</v>
      </c>
      <c r="I24" s="44" t="s">
        <v>76</v>
      </c>
      <c r="J24" s="44" t="s">
        <v>156</v>
      </c>
      <c r="K24" s="37">
        <f t="shared" si="0"/>
        <v>2.4639392947434002E-2</v>
      </c>
      <c r="L24" s="37">
        <f t="shared" si="0"/>
        <v>2.6916922144116784E-2</v>
      </c>
      <c r="M24" s="37">
        <f t="shared" si="0"/>
        <v>-4.8500782011923205E-3</v>
      </c>
      <c r="N24" s="37">
        <f t="shared" si="0"/>
        <v>1.2273570844719028E-2</v>
      </c>
      <c r="O24" s="37">
        <f t="shared" si="0"/>
        <v>7.3925978032962636E-3</v>
      </c>
      <c r="Q24" s="44" t="s">
        <v>76</v>
      </c>
      <c r="R24" s="44" t="s">
        <v>156</v>
      </c>
      <c r="S24" s="45">
        <v>181341199.95939612</v>
      </c>
      <c r="T24" s="45">
        <v>36551669.367810927</v>
      </c>
      <c r="U24" s="46">
        <v>1696.9410559783707</v>
      </c>
      <c r="V24" s="45">
        <v>8251800.8543519303</v>
      </c>
      <c r="W24" s="45">
        <v>7211566.7098872485</v>
      </c>
    </row>
    <row r="25" spans="1:23" s="97" customFormat="1" x14ac:dyDescent="0.25">
      <c r="A25" s="44" t="s">
        <v>77</v>
      </c>
      <c r="B25" s="44" t="s">
        <v>156</v>
      </c>
      <c r="C25" s="45">
        <v>35004119.913049273</v>
      </c>
      <c r="D25" s="45">
        <v>6038256.1904933359</v>
      </c>
      <c r="E25" s="46">
        <v>275.8688912860049</v>
      </c>
      <c r="F25" s="45">
        <v>1459120.7475260922</v>
      </c>
      <c r="G25" s="45">
        <v>1008113.0934792153</v>
      </c>
      <c r="I25" s="44" t="s">
        <v>77</v>
      </c>
      <c r="J25" s="44" t="s">
        <v>156</v>
      </c>
      <c r="K25" s="37">
        <f t="shared" si="0"/>
        <v>2.4519832126544072E-2</v>
      </c>
      <c r="L25" s="37">
        <f t="shared" si="0"/>
        <v>2.6797095568013685E-2</v>
      </c>
      <c r="M25" s="37">
        <f t="shared" si="0"/>
        <v>-4.9661980208846046E-3</v>
      </c>
      <c r="N25" s="37">
        <f t="shared" si="0"/>
        <v>1.2155452939114131E-2</v>
      </c>
      <c r="O25" s="37">
        <f t="shared" si="0"/>
        <v>7.2750494377147312E-3</v>
      </c>
      <c r="Q25" s="44" t="s">
        <v>77</v>
      </c>
      <c r="R25" s="44" t="s">
        <v>156</v>
      </c>
      <c r="S25" s="45">
        <v>34166366.345874429</v>
      </c>
      <c r="T25" s="45">
        <v>5880671.2801939063</v>
      </c>
      <c r="U25" s="46">
        <v>277.24574857387114</v>
      </c>
      <c r="V25" s="45">
        <v>1441597.4772344234</v>
      </c>
      <c r="W25" s="45">
        <v>1000831.9912639238</v>
      </c>
    </row>
    <row r="26" spans="1:23" s="97" customFormat="1" x14ac:dyDescent="0.25">
      <c r="A26" s="44" t="s">
        <v>85</v>
      </c>
      <c r="B26" s="44" t="s">
        <v>156</v>
      </c>
      <c r="C26" s="45">
        <v>207410590.05260807</v>
      </c>
      <c r="D26" s="45">
        <v>37410190.156952731</v>
      </c>
      <c r="E26" s="46">
        <v>1771.2505919017401</v>
      </c>
      <c r="F26" s="45">
        <v>9593865.438565027</v>
      </c>
      <c r="G26" s="45">
        <v>6098489.482079668</v>
      </c>
      <c r="I26" s="44" t="s">
        <v>85</v>
      </c>
      <c r="J26" s="44" t="s">
        <v>156</v>
      </c>
      <c r="K26" s="37">
        <f t="shared" si="0"/>
        <v>4.1752294683745861E-2</v>
      </c>
      <c r="L26" s="37">
        <f t="shared" si="0"/>
        <v>4.4067861782945972E-2</v>
      </c>
      <c r="M26" s="37">
        <f t="shared" si="0"/>
        <v>1.177030838735571E-2</v>
      </c>
      <c r="N26" s="37">
        <f t="shared" si="0"/>
        <v>2.9179946167944726E-2</v>
      </c>
      <c r="O26" s="37">
        <f t="shared" si="0"/>
        <v>2.4217454093962809E-2</v>
      </c>
      <c r="Q26" s="44" t="s">
        <v>85</v>
      </c>
      <c r="R26" s="44" t="s">
        <v>156</v>
      </c>
      <c r="S26" s="45">
        <v>199097800.03467482</v>
      </c>
      <c r="T26" s="45">
        <v>35831186.387700565</v>
      </c>
      <c r="U26" s="46">
        <v>1750.6449608359308</v>
      </c>
      <c r="V26" s="45">
        <v>9321854.2338362578</v>
      </c>
      <c r="W26" s="45">
        <v>5954291.6962633468</v>
      </c>
    </row>
    <row r="27" spans="1:23" s="97" customFormat="1" x14ac:dyDescent="0.25">
      <c r="A27" s="44" t="s">
        <v>92</v>
      </c>
      <c r="B27" s="44" t="s">
        <v>156</v>
      </c>
      <c r="C27" s="45">
        <v>13027698.033629533</v>
      </c>
      <c r="D27" s="45">
        <v>2576666.9631204573</v>
      </c>
      <c r="E27" s="46">
        <v>122.43796024803784</v>
      </c>
      <c r="F27" s="45">
        <v>740503.0905759373</v>
      </c>
      <c r="G27" s="45">
        <v>330906.62100194837</v>
      </c>
      <c r="I27" s="44" t="s">
        <v>92</v>
      </c>
      <c r="J27" s="44" t="s">
        <v>156</v>
      </c>
      <c r="K27" s="37">
        <f t="shared" si="0"/>
        <v>3.5218689421990579E-2</v>
      </c>
      <c r="L27" s="37">
        <f t="shared" si="0"/>
        <v>3.7519733873666805E-2</v>
      </c>
      <c r="M27" s="37">
        <f t="shared" si="0"/>
        <v>9.5037999358518199E-3</v>
      </c>
      <c r="N27" s="37">
        <f t="shared" si="0"/>
        <v>2.2725191476363094E-2</v>
      </c>
      <c r="O27" s="37">
        <f t="shared" si="0"/>
        <v>1.7793822889693001E-2</v>
      </c>
      <c r="Q27" s="44" t="s">
        <v>92</v>
      </c>
      <c r="R27" s="44" t="s">
        <v>156</v>
      </c>
      <c r="S27" s="45">
        <v>12584488.829991551</v>
      </c>
      <c r="T27" s="45">
        <v>2483487.1848656368</v>
      </c>
      <c r="U27" s="46">
        <v>121.28528912503158</v>
      </c>
      <c r="V27" s="45">
        <v>724048.93978115288</v>
      </c>
      <c r="W27" s="45">
        <v>325121.46719700767</v>
      </c>
    </row>
    <row r="28" spans="1:23" s="97" customFormat="1" x14ac:dyDescent="0.25">
      <c r="A28" s="44" t="s">
        <v>93</v>
      </c>
      <c r="B28" s="44" t="s">
        <v>156</v>
      </c>
      <c r="C28" s="45">
        <v>48771157.553095482</v>
      </c>
      <c r="D28" s="45">
        <v>11943497.514670407</v>
      </c>
      <c r="E28" s="46">
        <v>601.45905654876321</v>
      </c>
      <c r="F28" s="45">
        <v>2097599.3979580756</v>
      </c>
      <c r="G28" s="45">
        <v>1439295.3308978777</v>
      </c>
      <c r="I28" s="44" t="s">
        <v>93</v>
      </c>
      <c r="J28" s="44" t="s">
        <v>156</v>
      </c>
      <c r="K28" s="37">
        <f t="shared" si="0"/>
        <v>9.0444658222470498E-3</v>
      </c>
      <c r="L28" s="37">
        <f t="shared" si="0"/>
        <v>1.1287331212236129E-2</v>
      </c>
      <c r="M28" s="37">
        <f t="shared" si="0"/>
        <v>-3.4726190409987145E-3</v>
      </c>
      <c r="N28" s="37">
        <f t="shared" si="0"/>
        <v>-3.1331494870704413E-3</v>
      </c>
      <c r="O28" s="37">
        <f t="shared" si="0"/>
        <v>-7.9398345210200949E-3</v>
      </c>
      <c r="Q28" s="44" t="s">
        <v>93</v>
      </c>
      <c r="R28" s="44" t="s">
        <v>156</v>
      </c>
      <c r="S28" s="45">
        <v>48334002.321050331</v>
      </c>
      <c r="T28" s="45">
        <v>11810191.96626706</v>
      </c>
      <c r="U28" s="46">
        <v>603.55497304043286</v>
      </c>
      <c r="V28" s="45">
        <v>2104192.1465025879</v>
      </c>
      <c r="W28" s="45">
        <v>1450814.5584123586</v>
      </c>
    </row>
    <row r="29" spans="1:23" s="97" customFormat="1" x14ac:dyDescent="0.25">
      <c r="A29" s="44" t="s">
        <v>96</v>
      </c>
      <c r="B29" s="44" t="s">
        <v>156</v>
      </c>
      <c r="C29" s="45">
        <v>46062432.07105466</v>
      </c>
      <c r="D29" s="45">
        <v>8517347.518563034</v>
      </c>
      <c r="E29" s="46">
        <v>395.79422437439524</v>
      </c>
      <c r="F29" s="45">
        <v>2224723.5340466183</v>
      </c>
      <c r="G29" s="45">
        <v>1328791.0123376842</v>
      </c>
      <c r="I29" s="44" t="s">
        <v>96</v>
      </c>
      <c r="J29" s="44" t="s">
        <v>156</v>
      </c>
      <c r="K29" s="37">
        <f t="shared" si="0"/>
        <v>5.0609058280101982E-2</v>
      </c>
      <c r="L29" s="37">
        <f t="shared" si="0"/>
        <v>5.2944311854190351E-2</v>
      </c>
      <c r="M29" s="37">
        <f t="shared" si="0"/>
        <v>1.7133897300538603E-2</v>
      </c>
      <c r="N29" s="37">
        <f t="shared" si="0"/>
        <v>3.7929822244855416E-2</v>
      </c>
      <c r="O29" s="37">
        <f t="shared" si="0"/>
        <v>3.2925140084638205E-2</v>
      </c>
      <c r="Q29" s="44" t="s">
        <v>96</v>
      </c>
      <c r="R29" s="44" t="s">
        <v>156</v>
      </c>
      <c r="S29" s="45">
        <v>43843551.231569521</v>
      </c>
      <c r="T29" s="45">
        <v>8089076.9081266467</v>
      </c>
      <c r="U29" s="46">
        <v>389.12696295426633</v>
      </c>
      <c r="V29" s="45">
        <v>2143423.8484784467</v>
      </c>
      <c r="W29" s="45">
        <v>1286434.9610358041</v>
      </c>
    </row>
    <row r="30" spans="1:23" s="97" customFormat="1" x14ac:dyDescent="0.25">
      <c r="A30" s="44" t="s">
        <v>100</v>
      </c>
      <c r="B30" s="44" t="s">
        <v>156</v>
      </c>
      <c r="C30" s="45">
        <v>9349185.5828453489</v>
      </c>
      <c r="D30" s="45">
        <v>1786319.4690593071</v>
      </c>
      <c r="E30" s="46">
        <v>93.598103616734306</v>
      </c>
      <c r="F30" s="45">
        <v>332485.04963952117</v>
      </c>
      <c r="G30" s="45">
        <v>193936.52451971234</v>
      </c>
      <c r="I30" s="44" t="s">
        <v>100</v>
      </c>
      <c r="J30" s="44" t="s">
        <v>156</v>
      </c>
      <c r="K30" s="37">
        <f t="shared" si="0"/>
        <v>8.6666359484017796E-3</v>
      </c>
      <c r="L30" s="37">
        <f t="shared" si="0"/>
        <v>1.0908661512619044E-2</v>
      </c>
      <c r="M30" s="37">
        <f t="shared" si="0"/>
        <v>-2.036313380680832E-2</v>
      </c>
      <c r="N30" s="37">
        <f t="shared" si="0"/>
        <v>-3.5064195352474403E-3</v>
      </c>
      <c r="O30" s="37">
        <f t="shared" si="0"/>
        <v>-8.311304738503722E-3</v>
      </c>
      <c r="Q30" s="44" t="s">
        <v>100</v>
      </c>
      <c r="R30" s="44" t="s">
        <v>156</v>
      </c>
      <c r="S30" s="45">
        <v>9268855.784106262</v>
      </c>
      <c r="T30" s="45">
        <v>1767043.3908306251</v>
      </c>
      <c r="U30" s="46">
        <v>95.543672198098008</v>
      </c>
      <c r="V30" s="45">
        <v>333654.98399342841</v>
      </c>
      <c r="W30" s="45">
        <v>195561.89905802408</v>
      </c>
    </row>
    <row r="31" spans="1:23" s="97" customFormat="1" x14ac:dyDescent="0.25">
      <c r="A31" s="44" t="s">
        <v>101</v>
      </c>
      <c r="B31" s="44" t="s">
        <v>156</v>
      </c>
      <c r="C31" s="45">
        <v>22938413.094634622</v>
      </c>
      <c r="D31" s="45">
        <v>4860887.833802959</v>
      </c>
      <c r="E31" s="46">
        <v>233.34633523189396</v>
      </c>
      <c r="F31" s="45">
        <v>995136.26638329332</v>
      </c>
      <c r="G31" s="45">
        <v>436340.48983302974</v>
      </c>
      <c r="I31" s="44" t="s">
        <v>101</v>
      </c>
      <c r="J31" s="44" t="s">
        <v>156</v>
      </c>
      <c r="K31" s="37">
        <f t="shared" si="0"/>
        <v>5.9225173743720827E-2</v>
      </c>
      <c r="L31" s="37">
        <f t="shared" si="0"/>
        <v>6.1579578889245479E-2</v>
      </c>
      <c r="M31" s="37">
        <f t="shared" si="0"/>
        <v>2.1405516811343617E-2</v>
      </c>
      <c r="N31" s="37">
        <f t="shared" si="0"/>
        <v>4.6441954441997169E-2</v>
      </c>
      <c r="O31" s="37">
        <f t="shared" si="0"/>
        <v>4.1396228547185165E-2</v>
      </c>
      <c r="Q31" s="44" t="s">
        <v>101</v>
      </c>
      <c r="R31" s="44" t="s">
        <v>156</v>
      </c>
      <c r="S31" s="45">
        <v>21655842.08460718</v>
      </c>
      <c r="T31" s="45">
        <v>4578919.8760671476</v>
      </c>
      <c r="U31" s="46">
        <v>228.4561140421113</v>
      </c>
      <c r="V31" s="45">
        <v>950971.3005667266</v>
      </c>
      <c r="W31" s="45">
        <v>418995.65013957542</v>
      </c>
    </row>
    <row r="32" spans="1:23" s="97" customFormat="1" x14ac:dyDescent="0.25">
      <c r="A32" s="44" t="s">
        <v>102</v>
      </c>
      <c r="B32" s="44" t="s">
        <v>156</v>
      </c>
      <c r="C32" s="45">
        <v>80899784.796915799</v>
      </c>
      <c r="D32" s="45">
        <v>15563606.284777237</v>
      </c>
      <c r="E32" s="46">
        <v>778.13011824221314</v>
      </c>
      <c r="F32" s="45">
        <v>3592266.7030761791</v>
      </c>
      <c r="G32" s="45">
        <v>1206766.9907951273</v>
      </c>
      <c r="I32" s="44" t="s">
        <v>102</v>
      </c>
      <c r="J32" s="44" t="s">
        <v>156</v>
      </c>
      <c r="K32" s="37">
        <f t="shared" si="0"/>
        <v>6.3240844302261401E-3</v>
      </c>
      <c r="L32" s="37">
        <f t="shared" si="0"/>
        <v>8.5609030606537129E-3</v>
      </c>
      <c r="M32" s="37">
        <f t="shared" si="0"/>
        <v>-2.2638265893440757E-2</v>
      </c>
      <c r="N32" s="37">
        <f t="shared" si="0"/>
        <v>-5.8207000582422008E-3</v>
      </c>
      <c r="O32" s="37">
        <f t="shared" si="0"/>
        <v>-1.0614426281190692E-2</v>
      </c>
      <c r="Q32" s="44" t="s">
        <v>102</v>
      </c>
      <c r="R32" s="44" t="s">
        <v>156</v>
      </c>
      <c r="S32" s="45">
        <v>80391382.903968468</v>
      </c>
      <c r="T32" s="45">
        <v>15431498.720153401</v>
      </c>
      <c r="U32" s="46">
        <v>796.15365640801281</v>
      </c>
      <c r="V32" s="45">
        <v>3613298.6306259097</v>
      </c>
      <c r="W32" s="45">
        <v>1219713.5503595886</v>
      </c>
    </row>
    <row r="33" spans="1:23" s="97" customFormat="1" x14ac:dyDescent="0.25">
      <c r="A33" s="44" t="s">
        <v>108</v>
      </c>
      <c r="B33" s="44" t="s">
        <v>156</v>
      </c>
      <c r="C33" s="45">
        <v>761054709.25481617</v>
      </c>
      <c r="D33" s="45">
        <v>181020237.39329666</v>
      </c>
      <c r="E33" s="46">
        <v>7405.4296709020173</v>
      </c>
      <c r="F33" s="45">
        <v>28343858.909598291</v>
      </c>
      <c r="G33" s="45">
        <v>26181850.784621775</v>
      </c>
      <c r="I33" s="44" t="s">
        <v>108</v>
      </c>
      <c r="J33" s="44" t="s">
        <v>156</v>
      </c>
      <c r="K33" s="37">
        <f t="shared" si="0"/>
        <v>6.2707531680110229E-2</v>
      </c>
      <c r="L33" s="37">
        <f t="shared" si="0"/>
        <v>6.5069677277473925E-2</v>
      </c>
      <c r="M33" s="37">
        <f t="shared" si="0"/>
        <v>2.3131968617554399E-2</v>
      </c>
      <c r="N33" s="37">
        <f t="shared" si="0"/>
        <v>4.9882285672175897E-2</v>
      </c>
      <c r="O33" s="37">
        <f t="shared" si="0"/>
        <v>4.4819971214280274E-2</v>
      </c>
      <c r="Q33" s="44" t="s">
        <v>108</v>
      </c>
      <c r="R33" s="44" t="s">
        <v>156</v>
      </c>
      <c r="S33" s="45">
        <v>716146904.55012619</v>
      </c>
      <c r="T33" s="45">
        <v>169960934.25175688</v>
      </c>
      <c r="U33" s="46">
        <v>7238.0004711495421</v>
      </c>
      <c r="V33" s="45">
        <v>26997177.965957813</v>
      </c>
      <c r="W33" s="45">
        <v>25058719.689472884</v>
      </c>
    </row>
    <row r="34" spans="1:23" s="97" customFormat="1" x14ac:dyDescent="0.25">
      <c r="A34" s="44" t="s">
        <v>124</v>
      </c>
      <c r="B34" s="44" t="s">
        <v>156</v>
      </c>
      <c r="C34" s="45">
        <v>10080747.46274147</v>
      </c>
      <c r="D34" s="45">
        <v>2242501.9427146674</v>
      </c>
      <c r="E34" s="46">
        <v>96.676283859304135</v>
      </c>
      <c r="F34" s="45">
        <v>594041.27377092536</v>
      </c>
      <c r="G34" s="45">
        <v>197166.51690950384</v>
      </c>
      <c r="I34" s="44" t="s">
        <v>124</v>
      </c>
      <c r="J34" s="44" t="s">
        <v>156</v>
      </c>
      <c r="K34" s="37">
        <f t="shared" si="0"/>
        <v>3.9954892175485091E-2</v>
      </c>
      <c r="L34" s="37">
        <f t="shared" si="0"/>
        <v>4.2266464077234112E-2</v>
      </c>
      <c r="M34" s="37">
        <f t="shared" si="0"/>
        <v>1.0024635736227694E-2</v>
      </c>
      <c r="N34" s="37">
        <f t="shared" si="0"/>
        <v>2.7404235544474798E-2</v>
      </c>
      <c r="O34" s="37">
        <f t="shared" si="0"/>
        <v>2.2450305578535446E-2</v>
      </c>
      <c r="Q34" s="44" t="s">
        <v>124</v>
      </c>
      <c r="R34" s="44" t="s">
        <v>156</v>
      </c>
      <c r="S34" s="45">
        <v>9693446.8394619711</v>
      </c>
      <c r="T34" s="45">
        <v>2151562.983176338</v>
      </c>
      <c r="U34" s="46">
        <v>95.716758224253425</v>
      </c>
      <c r="V34" s="45">
        <v>578196.24761047633</v>
      </c>
      <c r="W34" s="45">
        <v>192837.26146273746</v>
      </c>
    </row>
    <row r="35" spans="1:23" s="97" customFormat="1" ht="15.75" thickBot="1" x14ac:dyDescent="0.3">
      <c r="A35" s="47" t="s">
        <v>155</v>
      </c>
      <c r="B35" s="47" t="s">
        <v>156</v>
      </c>
      <c r="C35" s="48">
        <f>SUM(C6:C34)</f>
        <v>4085566327.5149736</v>
      </c>
      <c r="D35" s="48">
        <f>SUM(D6:D34)</f>
        <v>893355455.92350125</v>
      </c>
      <c r="E35" s="49">
        <f>SUM(E6:E34)</f>
        <v>39510.72200526017</v>
      </c>
      <c r="F35" s="48">
        <f>SUM(F6:F34)</f>
        <v>164258426.32999495</v>
      </c>
      <c r="G35" s="48">
        <f>SUM(G6:G34)</f>
        <v>121653835.4870739</v>
      </c>
      <c r="H35" s="99"/>
      <c r="I35" s="47" t="s">
        <v>155</v>
      </c>
      <c r="J35" s="47" t="s">
        <v>156</v>
      </c>
      <c r="K35" s="50">
        <f t="shared" si="0"/>
        <v>4.7939438767108156E-2</v>
      </c>
      <c r="L35" s="50">
        <f t="shared" si="0"/>
        <v>5.0505986013247961E-2</v>
      </c>
      <c r="M35" s="50">
        <f t="shared" si="0"/>
        <v>1.4409990453703614E-2</v>
      </c>
      <c r="N35" s="50">
        <f t="shared" si="0"/>
        <v>3.4792783858294873E-2</v>
      </c>
      <c r="O35" s="50">
        <f t="shared" si="0"/>
        <v>3.0360112502923364E-2</v>
      </c>
      <c r="P35" s="99"/>
      <c r="Q35" s="47" t="s">
        <v>155</v>
      </c>
      <c r="R35" s="47" t="s">
        <v>156</v>
      </c>
      <c r="S35" s="48">
        <f>SUM(S6:S34)</f>
        <v>3898666446.1465521</v>
      </c>
      <c r="T35" s="48">
        <f>SUM(T6:T34)</f>
        <v>850404917.07606053</v>
      </c>
      <c r="U35" s="49">
        <f>SUM(U6:U34)</f>
        <v>38949.460649129309</v>
      </c>
      <c r="V35" s="48">
        <f>SUM(V6:V34)</f>
        <v>158735573.81947166</v>
      </c>
      <c r="W35" s="48">
        <f>SUM(W6:W34)</f>
        <v>118069240.0752545</v>
      </c>
    </row>
    <row r="36" spans="1:23" s="100" customFormat="1" ht="15.75" thickTop="1" x14ac:dyDescent="0.25">
      <c r="A36" s="19"/>
      <c r="B36" s="19"/>
      <c r="E36" s="101"/>
      <c r="K36" s="17"/>
      <c r="L36" s="17"/>
      <c r="M36" s="17"/>
      <c r="N36" s="17"/>
      <c r="O36" s="17"/>
      <c r="Q36" s="19"/>
      <c r="R36" s="19"/>
      <c r="U36" s="101"/>
    </row>
    <row r="37" spans="1:23" s="97" customFormat="1" x14ac:dyDescent="0.25">
      <c r="A37" s="44" t="s">
        <v>39</v>
      </c>
      <c r="B37" s="44" t="s">
        <v>157</v>
      </c>
      <c r="C37" s="45">
        <v>31863106.501502886</v>
      </c>
      <c r="D37" s="45">
        <v>7110471.0962517662</v>
      </c>
      <c r="E37" s="46">
        <v>359.3720215297472</v>
      </c>
      <c r="F37" s="45">
        <v>1448896.2995608591</v>
      </c>
      <c r="G37" s="45">
        <v>932292.99964051892</v>
      </c>
      <c r="I37" s="44" t="s">
        <v>39</v>
      </c>
      <c r="J37" s="44" t="s">
        <v>157</v>
      </c>
      <c r="K37" s="37">
        <f t="shared" ref="K37:O48" si="1">(C37/S37)-1</f>
        <v>2.0210698374819147E-2</v>
      </c>
      <c r="L37" s="37">
        <f t="shared" si="1"/>
        <v>2.2478383638834698E-2</v>
      </c>
      <c r="M37" s="37">
        <f t="shared" si="1"/>
        <v>-9.1513134337465329E-3</v>
      </c>
      <c r="N37" s="37">
        <f t="shared" si="1"/>
        <v>7.8983238065337691E-3</v>
      </c>
      <c r="O37" s="37">
        <f t="shared" si="1"/>
        <v>3.0384472981612731E-3</v>
      </c>
      <c r="Q37" s="44" t="s">
        <v>39</v>
      </c>
      <c r="R37" s="44" t="s">
        <v>157</v>
      </c>
      <c r="S37" s="45">
        <v>31231888.228833862</v>
      </c>
      <c r="T37" s="45">
        <v>6954152.9777350919</v>
      </c>
      <c r="U37" s="46">
        <v>362.69112166372906</v>
      </c>
      <c r="V37" s="45">
        <v>1437542.1263613242</v>
      </c>
      <c r="W37" s="45">
        <v>929468.85750171787</v>
      </c>
    </row>
    <row r="38" spans="1:23" s="97" customFormat="1" x14ac:dyDescent="0.25">
      <c r="A38" s="44" t="s">
        <v>52</v>
      </c>
      <c r="B38" s="44" t="s">
        <v>157</v>
      </c>
      <c r="C38" s="45">
        <v>48670750.579976909</v>
      </c>
      <c r="D38" s="45">
        <v>9610192.7524495535</v>
      </c>
      <c r="E38" s="46">
        <v>483.18491159719764</v>
      </c>
      <c r="F38" s="45">
        <v>2326987.2493693451</v>
      </c>
      <c r="G38" s="45">
        <v>1421755.1826962682</v>
      </c>
      <c r="I38" s="44" t="s">
        <v>52</v>
      </c>
      <c r="J38" s="44" t="s">
        <v>157</v>
      </c>
      <c r="K38" s="37">
        <f t="shared" si="1"/>
        <v>4.0002980686170808E-2</v>
      </c>
      <c r="L38" s="37">
        <f t="shared" si="1"/>
        <v>4.2314659477219907E-2</v>
      </c>
      <c r="M38" s="37">
        <f t="shared" si="1"/>
        <v>1.0071340243177129E-2</v>
      </c>
      <c r="N38" s="37">
        <f t="shared" si="1"/>
        <v>2.7451743700772191E-2</v>
      </c>
      <c r="O38" s="37">
        <f t="shared" si="1"/>
        <v>2.2497584660364334E-2</v>
      </c>
      <c r="Q38" s="44" t="s">
        <v>52</v>
      </c>
      <c r="R38" s="44" t="s">
        <v>157</v>
      </c>
      <c r="S38" s="45">
        <v>46798664.507543072</v>
      </c>
      <c r="T38" s="45">
        <v>9220049.497595679</v>
      </c>
      <c r="U38" s="46">
        <v>478.36711363463667</v>
      </c>
      <c r="V38" s="45">
        <v>2264814.1517457394</v>
      </c>
      <c r="W38" s="45">
        <v>1390472.9008905408</v>
      </c>
    </row>
    <row r="39" spans="1:23" s="97" customFormat="1" x14ac:dyDescent="0.25">
      <c r="A39" s="44" t="s">
        <v>67</v>
      </c>
      <c r="B39" s="44" t="s">
        <v>157</v>
      </c>
      <c r="C39" s="45">
        <v>3908038.1237367229</v>
      </c>
      <c r="D39" s="45">
        <v>846353.6382917905</v>
      </c>
      <c r="E39" s="46">
        <v>44.048259012163427</v>
      </c>
      <c r="F39" s="45">
        <v>193422.70539404938</v>
      </c>
      <c r="G39" s="45">
        <v>115146.6072713516</v>
      </c>
      <c r="I39" s="44" t="s">
        <v>67</v>
      </c>
      <c r="J39" s="44" t="s">
        <v>157</v>
      </c>
      <c r="K39" s="37">
        <f t="shared" si="1"/>
        <v>3.7799698569396911E-2</v>
      </c>
      <c r="L39" s="37">
        <f t="shared" si="1"/>
        <v>4.0106479989347577E-2</v>
      </c>
      <c r="M39" s="37">
        <f t="shared" si="1"/>
        <v>7.9314693370808875E-3</v>
      </c>
      <c r="N39" s="37">
        <f t="shared" si="1"/>
        <v>2.5275051811629146E-2</v>
      </c>
      <c r="O39" s="37">
        <f t="shared" si="1"/>
        <v>2.0331388327695876E-2</v>
      </c>
      <c r="Q39" s="44" t="s">
        <v>67</v>
      </c>
      <c r="R39" s="44" t="s">
        <v>157</v>
      </c>
      <c r="S39" s="45">
        <v>3765695.9518526932</v>
      </c>
      <c r="T39" s="45">
        <v>813718.26305750781</v>
      </c>
      <c r="U39" s="46">
        <v>43.701640788271135</v>
      </c>
      <c r="V39" s="45">
        <v>188654.4542874397</v>
      </c>
      <c r="W39" s="45">
        <v>112852.1660595728</v>
      </c>
    </row>
    <row r="40" spans="1:23" s="97" customFormat="1" x14ac:dyDescent="0.25">
      <c r="A40" s="44" t="s">
        <v>68</v>
      </c>
      <c r="B40" s="44" t="s">
        <v>157</v>
      </c>
      <c r="C40" s="45">
        <v>22083735.710485011</v>
      </c>
      <c r="D40" s="45">
        <v>4771401.9474858101</v>
      </c>
      <c r="E40" s="46">
        <v>228.42247775168133</v>
      </c>
      <c r="F40" s="45">
        <v>1026868.4957258893</v>
      </c>
      <c r="G40" s="45">
        <v>651880.03704921342</v>
      </c>
      <c r="I40" s="44" t="s">
        <v>68</v>
      </c>
      <c r="J40" s="44" t="s">
        <v>157</v>
      </c>
      <c r="K40" s="37">
        <f t="shared" si="1"/>
        <v>5.5906677064209376E-2</v>
      </c>
      <c r="L40" s="37">
        <f t="shared" si="1"/>
        <v>5.8253705982420856E-2</v>
      </c>
      <c r="M40" s="37">
        <f t="shared" si="1"/>
        <v>2.5517322816022592E-2</v>
      </c>
      <c r="N40" s="37">
        <f t="shared" si="1"/>
        <v>4.3163506915260719E-2</v>
      </c>
      <c r="O40" s="37">
        <f t="shared" si="1"/>
        <v>3.8133589013916724E-2</v>
      </c>
      <c r="Q40" s="44" t="s">
        <v>68</v>
      </c>
      <c r="R40" s="44" t="s">
        <v>157</v>
      </c>
      <c r="S40" s="45">
        <v>20914476.80952784</v>
      </c>
      <c r="T40" s="45">
        <v>4508750.5203266162</v>
      </c>
      <c r="U40" s="46">
        <v>222.73878038885184</v>
      </c>
      <c r="V40" s="45">
        <v>984379.23577526468</v>
      </c>
      <c r="W40" s="45">
        <v>627934.63572295092</v>
      </c>
    </row>
    <row r="41" spans="1:23" s="97" customFormat="1" x14ac:dyDescent="0.25">
      <c r="A41" s="44" t="s">
        <v>69</v>
      </c>
      <c r="B41" s="44" t="s">
        <v>157</v>
      </c>
      <c r="C41" s="45">
        <v>9605313.6856453884</v>
      </c>
      <c r="D41" s="45">
        <v>2276099.8680554018</v>
      </c>
      <c r="E41" s="46">
        <v>91.582658595024398</v>
      </c>
      <c r="F41" s="45">
        <v>352694.45418826031</v>
      </c>
      <c r="G41" s="45">
        <v>232529.09552515313</v>
      </c>
      <c r="I41" s="44" t="s">
        <v>69</v>
      </c>
      <c r="J41" s="44" t="s">
        <v>157</v>
      </c>
      <c r="K41" s="37">
        <f t="shared" si="1"/>
        <v>5.2104603006020822E-2</v>
      </c>
      <c r="L41" s="37">
        <f t="shared" si="1"/>
        <v>5.44431808196435E-2</v>
      </c>
      <c r="M41" s="37">
        <f t="shared" si="1"/>
        <v>2.1824673745800993E-2</v>
      </c>
      <c r="N41" s="37">
        <f t="shared" si="1"/>
        <v>3.9407318045313611E-2</v>
      </c>
      <c r="O41" s="37">
        <f t="shared" si="1"/>
        <v>3.4395511707029813E-2</v>
      </c>
      <c r="Q41" s="44" t="s">
        <v>69</v>
      </c>
      <c r="R41" s="44" t="s">
        <v>157</v>
      </c>
      <c r="S41" s="45">
        <v>9129618.5362192746</v>
      </c>
      <c r="T41" s="45">
        <v>2158579.9116137638</v>
      </c>
      <c r="U41" s="46">
        <v>89.626587562522872</v>
      </c>
      <c r="V41" s="45">
        <v>339322.65827368782</v>
      </c>
      <c r="W41" s="45">
        <v>224797.08476443193</v>
      </c>
    </row>
    <row r="42" spans="1:23" s="97" customFormat="1" x14ac:dyDescent="0.25">
      <c r="A42" s="44" t="s">
        <v>70</v>
      </c>
      <c r="B42" s="44" t="s">
        <v>157</v>
      </c>
      <c r="C42" s="45">
        <v>92424103.929674134</v>
      </c>
      <c r="D42" s="45">
        <v>16414093.20286111</v>
      </c>
      <c r="E42" s="46">
        <v>794.24703357023714</v>
      </c>
      <c r="F42" s="45">
        <v>4100466.0992928264</v>
      </c>
      <c r="G42" s="45">
        <v>2513701.2677971609</v>
      </c>
      <c r="I42" s="44" t="s">
        <v>70</v>
      </c>
      <c r="J42" s="44" t="s">
        <v>157</v>
      </c>
      <c r="K42" s="37">
        <f t="shared" si="1"/>
        <v>5.4882830358051304E-2</v>
      </c>
      <c r="L42" s="37">
        <f t="shared" si="1"/>
        <v>5.7227583509019686E-2</v>
      </c>
      <c r="M42" s="37">
        <f t="shared" si="1"/>
        <v>2.4522942767216671E-2</v>
      </c>
      <c r="N42" s="37">
        <f t="shared" si="1"/>
        <v>4.2152016464694242E-2</v>
      </c>
      <c r="O42" s="37">
        <f t="shared" si="1"/>
        <v>3.7126975760348513E-2</v>
      </c>
      <c r="Q42" s="44" t="s">
        <v>70</v>
      </c>
      <c r="R42" s="44" t="s">
        <v>157</v>
      </c>
      <c r="S42" s="45">
        <v>87615516.406028986</v>
      </c>
      <c r="T42" s="45">
        <v>15525600.598105349</v>
      </c>
      <c r="U42" s="46">
        <v>775.23596633667489</v>
      </c>
      <c r="V42" s="45">
        <v>3934614.1776925121</v>
      </c>
      <c r="W42" s="45">
        <v>2423716.0218056156</v>
      </c>
    </row>
    <row r="43" spans="1:23" s="97" customFormat="1" x14ac:dyDescent="0.25">
      <c r="A43" s="44" t="s">
        <v>81</v>
      </c>
      <c r="B43" s="44" t="s">
        <v>157</v>
      </c>
      <c r="C43" s="45">
        <v>34633617.050666533</v>
      </c>
      <c r="D43" s="45">
        <v>8537437.6684888694</v>
      </c>
      <c r="E43" s="46">
        <v>441.20509293354365</v>
      </c>
      <c r="F43" s="45">
        <v>1645123.3454421852</v>
      </c>
      <c r="G43" s="45">
        <v>1019249.9250056315</v>
      </c>
      <c r="I43" s="44" t="s">
        <v>81</v>
      </c>
      <c r="J43" s="44" t="s">
        <v>157</v>
      </c>
      <c r="K43" s="37">
        <f t="shared" si="1"/>
        <v>1.3545591300470505E-2</v>
      </c>
      <c r="L43" s="37">
        <f t="shared" si="1"/>
        <v>1.5798461619769277E-2</v>
      </c>
      <c r="M43" s="37">
        <f t="shared" si="1"/>
        <v>-1.5624596453579498E-2</v>
      </c>
      <c r="N43" s="37">
        <f t="shared" si="1"/>
        <v>1.3136543270544365E-3</v>
      </c>
      <c r="O43" s="37">
        <f t="shared" si="1"/>
        <v>-3.5144722718655208E-3</v>
      </c>
      <c r="Q43" s="44" t="s">
        <v>81</v>
      </c>
      <c r="R43" s="44" t="s">
        <v>157</v>
      </c>
      <c r="S43" s="45">
        <v>34170753.982786782</v>
      </c>
      <c r="T43" s="45">
        <v>8404657.0171756949</v>
      </c>
      <c r="U43" s="46">
        <v>448.20816463313594</v>
      </c>
      <c r="V43" s="45">
        <v>1642965.057285483</v>
      </c>
      <c r="W43" s="45">
        <v>1022844.6842869832</v>
      </c>
    </row>
    <row r="44" spans="1:23" s="97" customFormat="1" x14ac:dyDescent="0.25">
      <c r="A44" s="44" t="s">
        <v>83</v>
      </c>
      <c r="B44" s="44" t="s">
        <v>157</v>
      </c>
      <c r="C44" s="45">
        <v>94494567.33913213</v>
      </c>
      <c r="D44" s="45">
        <v>22331419.594844759</v>
      </c>
      <c r="E44" s="46">
        <v>1140.3415976859369</v>
      </c>
      <c r="F44" s="45">
        <v>4375855.0970923677</v>
      </c>
      <c r="G44" s="45">
        <v>2781798.1060670633</v>
      </c>
      <c r="I44" s="44" t="s">
        <v>83</v>
      </c>
      <c r="J44" s="44" t="s">
        <v>157</v>
      </c>
      <c r="K44" s="37">
        <f t="shared" si="1"/>
        <v>1.1962590230298886E-2</v>
      </c>
      <c r="L44" s="37">
        <f t="shared" si="1"/>
        <v>1.4211941915451831E-2</v>
      </c>
      <c r="M44" s="37">
        <f t="shared" si="1"/>
        <v>-1.7162038213121122E-2</v>
      </c>
      <c r="N44" s="37">
        <f t="shared" si="1"/>
        <v>-2.5024235404469408E-4</v>
      </c>
      <c r="O44" s="37">
        <f t="shared" si="1"/>
        <v>-5.0708281677851463E-3</v>
      </c>
      <c r="Q44" s="44" t="s">
        <v>83</v>
      </c>
      <c r="R44" s="44" t="s">
        <v>157</v>
      </c>
      <c r="S44" s="45">
        <v>93377530.208530128</v>
      </c>
      <c r="T44" s="45">
        <v>22018494.036531847</v>
      </c>
      <c r="U44" s="46">
        <v>1160.2539197943715</v>
      </c>
      <c r="V44" s="45">
        <v>4376950.395462865</v>
      </c>
      <c r="W44" s="45">
        <v>2795976.0200258624</v>
      </c>
    </row>
    <row r="45" spans="1:23" s="97" customFormat="1" x14ac:dyDescent="0.25">
      <c r="A45" s="44" t="s">
        <v>90</v>
      </c>
      <c r="B45" s="44" t="s">
        <v>157</v>
      </c>
      <c r="C45" s="45">
        <v>64552799.790800534</v>
      </c>
      <c r="D45" s="45">
        <v>13224731.29124899</v>
      </c>
      <c r="E45" s="46">
        <v>639.25635835989556</v>
      </c>
      <c r="F45" s="45">
        <v>2842890.1427308004</v>
      </c>
      <c r="G45" s="45">
        <v>1871052.363994037</v>
      </c>
      <c r="I45" s="44" t="s">
        <v>90</v>
      </c>
      <c r="J45" s="44" t="s">
        <v>157</v>
      </c>
      <c r="K45" s="37">
        <f t="shared" si="1"/>
        <v>4.8338055069945485E-2</v>
      </c>
      <c r="L45" s="37">
        <f t="shared" si="1"/>
        <v>5.0668260745083238E-2</v>
      </c>
      <c r="M45" s="37">
        <f t="shared" si="1"/>
        <v>1.8166528343783073E-2</v>
      </c>
      <c r="N45" s="37">
        <f t="shared" si="1"/>
        <v>3.568622655180631E-2</v>
      </c>
      <c r="O45" s="37">
        <f t="shared" si="1"/>
        <v>3.0692362544319174E-2</v>
      </c>
      <c r="Q45" s="44" t="s">
        <v>90</v>
      </c>
      <c r="R45" s="44" t="s">
        <v>157</v>
      </c>
      <c r="S45" s="45">
        <v>61576320.232402079</v>
      </c>
      <c r="T45" s="45">
        <v>12586971.345142424</v>
      </c>
      <c r="U45" s="46">
        <v>627.85049455490571</v>
      </c>
      <c r="V45" s="45">
        <v>2744933.812816903</v>
      </c>
      <c r="W45" s="45">
        <v>1815335.430812007</v>
      </c>
    </row>
    <row r="46" spans="1:23" s="97" customFormat="1" x14ac:dyDescent="0.25">
      <c r="A46" s="44" t="s">
        <v>107</v>
      </c>
      <c r="B46" s="44" t="s">
        <v>157</v>
      </c>
      <c r="C46" s="45">
        <v>31915068.57876198</v>
      </c>
      <c r="D46" s="45">
        <v>12147555.698295385</v>
      </c>
      <c r="E46" s="46">
        <v>364.79052197591102</v>
      </c>
      <c r="F46" s="45">
        <v>1065301.5108008047</v>
      </c>
      <c r="G46" s="45">
        <v>729875.89793589839</v>
      </c>
      <c r="I46" s="44" t="s">
        <v>107</v>
      </c>
      <c r="J46" s="44" t="s">
        <v>157</v>
      </c>
      <c r="K46" s="37">
        <f t="shared" si="1"/>
        <v>2.7961620167933354E-2</v>
      </c>
      <c r="L46" s="37">
        <f t="shared" si="1"/>
        <v>3.02465338840332E-2</v>
      </c>
      <c r="M46" s="37">
        <f t="shared" si="1"/>
        <v>5.9059560179302029E-3</v>
      </c>
      <c r="N46" s="37">
        <f t="shared" si="1"/>
        <v>1.5555703890549832E-2</v>
      </c>
      <c r="O46" s="37">
        <f t="shared" si="1"/>
        <v>1.0658905084851122E-2</v>
      </c>
      <c r="Q46" s="44" t="s">
        <v>107</v>
      </c>
      <c r="R46" s="44" t="s">
        <v>157</v>
      </c>
      <c r="S46" s="45">
        <v>31046945.67638446</v>
      </c>
      <c r="T46" s="45">
        <v>11790921.200675197</v>
      </c>
      <c r="U46" s="46">
        <v>362.64873449999601</v>
      </c>
      <c r="V46" s="45">
        <v>1048983.8289713513</v>
      </c>
      <c r="W46" s="45">
        <v>722178.26831953833</v>
      </c>
    </row>
    <row r="47" spans="1:23" s="97" customFormat="1" x14ac:dyDescent="0.25">
      <c r="A47" s="44" t="s">
        <v>130</v>
      </c>
      <c r="B47" s="44" t="s">
        <v>157</v>
      </c>
      <c r="C47" s="45">
        <v>62415725.554630488</v>
      </c>
      <c r="D47" s="45">
        <v>14768175.393504655</v>
      </c>
      <c r="E47" s="46">
        <v>745.10741216542522</v>
      </c>
      <c r="F47" s="45">
        <v>2903889.3955125711</v>
      </c>
      <c r="G47" s="45">
        <v>1838176.9124426062</v>
      </c>
      <c r="I47" s="44" t="s">
        <v>130</v>
      </c>
      <c r="J47" s="44" t="s">
        <v>157</v>
      </c>
      <c r="K47" s="37">
        <f t="shared" si="1"/>
        <v>1.9298423823597144E-2</v>
      </c>
      <c r="L47" s="37">
        <f t="shared" si="1"/>
        <v>2.1564081318682371E-2</v>
      </c>
      <c r="M47" s="37">
        <f t="shared" si="1"/>
        <v>1.6109951754652574E-3</v>
      </c>
      <c r="N47" s="37">
        <f t="shared" si="1"/>
        <v>6.9970590065344673E-3</v>
      </c>
      <c r="O47" s="37">
        <f t="shared" si="1"/>
        <v>2.1415282099519484E-3</v>
      </c>
      <c r="Q47" s="44" t="s">
        <v>130</v>
      </c>
      <c r="R47" s="44" t="s">
        <v>157</v>
      </c>
      <c r="S47" s="45">
        <v>61234005.759075269</v>
      </c>
      <c r="T47" s="45">
        <v>14456435.639789926</v>
      </c>
      <c r="U47" s="46">
        <v>743.90897839025331</v>
      </c>
      <c r="V47" s="45">
        <v>2883711.8932377412</v>
      </c>
      <c r="W47" s="45">
        <v>1834248.8168572353</v>
      </c>
    </row>
    <row r="48" spans="1:23" s="97" customFormat="1" ht="15.75" thickBot="1" x14ac:dyDescent="0.3">
      <c r="A48" s="47" t="s">
        <v>155</v>
      </c>
      <c r="B48" s="47" t="s">
        <v>157</v>
      </c>
      <c r="C48" s="48">
        <f>SUM(C37:C47)</f>
        <v>496566826.84501278</v>
      </c>
      <c r="D48" s="48">
        <f>SUM(D37:D47)</f>
        <v>112037932.15177809</v>
      </c>
      <c r="E48" s="49">
        <f>SUM(E37:E47)</f>
        <v>5331.5583451767643</v>
      </c>
      <c r="F48" s="48">
        <f>SUM(F37:F47)</f>
        <v>22282394.795109957</v>
      </c>
      <c r="G48" s="48">
        <f>SUM(G37:G47)</f>
        <v>14107458.395424902</v>
      </c>
      <c r="H48" s="99"/>
      <c r="I48" s="47" t="s">
        <v>155</v>
      </c>
      <c r="J48" s="47" t="s">
        <v>157</v>
      </c>
      <c r="K48" s="50">
        <f t="shared" si="1"/>
        <v>3.2660991324071409E-2</v>
      </c>
      <c r="L48" s="50">
        <f t="shared" si="1"/>
        <v>3.3194914663263964E-2</v>
      </c>
      <c r="M48" s="50">
        <f t="shared" si="1"/>
        <v>3.0717087153235845E-3</v>
      </c>
      <c r="N48" s="50">
        <f t="shared" si="1"/>
        <v>1.993525697170595E-2</v>
      </c>
      <c r="O48" s="50">
        <f t="shared" si="1"/>
        <v>1.4937850661121965E-2</v>
      </c>
      <c r="P48" s="99"/>
      <c r="Q48" s="47" t="s">
        <v>155</v>
      </c>
      <c r="R48" s="47" t="s">
        <v>157</v>
      </c>
      <c r="S48" s="48">
        <f>SUM(S37:S47)</f>
        <v>480861416.29918444</v>
      </c>
      <c r="T48" s="48">
        <f>SUM(T37:T47)</f>
        <v>108438331.0077491</v>
      </c>
      <c r="U48" s="49">
        <f>SUM(U37:U47)</f>
        <v>5315.2315022473485</v>
      </c>
      <c r="V48" s="48">
        <f>SUM(V37:V47)</f>
        <v>21846871.791910309</v>
      </c>
      <c r="W48" s="48">
        <f>SUM(W37:W47)</f>
        <v>13899824.887046456</v>
      </c>
    </row>
    <row r="49" spans="1:23" s="100" customFormat="1" ht="15.75" thickTop="1" x14ac:dyDescent="0.25">
      <c r="A49" s="19"/>
      <c r="B49" s="19"/>
      <c r="E49" s="101"/>
      <c r="K49" s="17"/>
      <c r="L49" s="17"/>
      <c r="M49" s="17"/>
      <c r="N49" s="17"/>
      <c r="O49" s="17"/>
      <c r="Q49" s="19"/>
      <c r="R49" s="19"/>
      <c r="U49" s="101"/>
    </row>
    <row r="50" spans="1:23" s="97" customFormat="1" x14ac:dyDescent="0.25">
      <c r="A50" s="44" t="s">
        <v>3</v>
      </c>
      <c r="B50" s="44" t="s">
        <v>158</v>
      </c>
      <c r="C50" s="45">
        <v>207052168.15250415</v>
      </c>
      <c r="D50" s="45">
        <v>45019355.420965031</v>
      </c>
      <c r="E50" s="46">
        <v>2257.3972075457486</v>
      </c>
      <c r="F50" s="45">
        <v>9806154.373270696</v>
      </c>
      <c r="G50" s="45">
        <v>6252620.2147498094</v>
      </c>
      <c r="I50" s="44" t="s">
        <v>3</v>
      </c>
      <c r="J50" s="44" t="s">
        <v>158</v>
      </c>
      <c r="K50" s="37">
        <f t="shared" ref="K50:O52" si="2">(C50/S50)-1</f>
        <v>5.5614101812627714E-2</v>
      </c>
      <c r="L50" s="37">
        <f t="shared" si="2"/>
        <v>5.7960480405776504E-2</v>
      </c>
      <c r="M50" s="37">
        <f t="shared" si="2"/>
        <v>1.9615252349254098E-2</v>
      </c>
      <c r="N50" s="37">
        <f t="shared" si="2"/>
        <v>4.2874462597135121E-2</v>
      </c>
      <c r="O50" s="37">
        <f t="shared" si="2"/>
        <v>3.7845938407496282E-2</v>
      </c>
      <c r="Q50" s="44" t="s">
        <v>3</v>
      </c>
      <c r="R50" s="44" t="s">
        <v>158</v>
      </c>
      <c r="S50" s="45">
        <v>196143806.52642706</v>
      </c>
      <c r="T50" s="45">
        <v>42552965.119923986</v>
      </c>
      <c r="U50" s="46">
        <v>2213.9696344719946</v>
      </c>
      <c r="V50" s="45">
        <v>9403005.5629608762</v>
      </c>
      <c r="W50" s="45">
        <v>6024613.0792244831</v>
      </c>
    </row>
    <row r="51" spans="1:23" s="97" customFormat="1" x14ac:dyDescent="0.25">
      <c r="A51" s="44" t="s">
        <v>89</v>
      </c>
      <c r="B51" s="44" t="s">
        <v>158</v>
      </c>
      <c r="C51" s="45">
        <v>78481377.101347923</v>
      </c>
      <c r="D51" s="45">
        <v>15502432.46197138</v>
      </c>
      <c r="E51" s="46">
        <v>806.10223635401383</v>
      </c>
      <c r="F51" s="45">
        <v>3763250.8727156254</v>
      </c>
      <c r="G51" s="45">
        <v>1505749.3433130679</v>
      </c>
      <c r="I51" s="44" t="s">
        <v>89</v>
      </c>
      <c r="J51" s="44" t="s">
        <v>158</v>
      </c>
      <c r="K51" s="37">
        <f t="shared" si="2"/>
        <v>1.22423839563921E-2</v>
      </c>
      <c r="L51" s="37">
        <f t="shared" si="2"/>
        <v>1.4492357556322499E-2</v>
      </c>
      <c r="M51" s="37">
        <f t="shared" si="2"/>
        <v>-1.6890297045879299E-2</v>
      </c>
      <c r="N51" s="37">
        <f t="shared" si="2"/>
        <v>2.6174691954317097E-5</v>
      </c>
      <c r="O51" s="37">
        <f t="shared" si="2"/>
        <v>-4.7957439474071162E-3</v>
      </c>
      <c r="Q51" s="44" t="s">
        <v>89</v>
      </c>
      <c r="R51" s="44" t="s">
        <v>158</v>
      </c>
      <c r="S51" s="45">
        <v>77532198.162460014</v>
      </c>
      <c r="T51" s="45">
        <v>15280975.106912738</v>
      </c>
      <c r="U51" s="46">
        <v>819.95146007793255</v>
      </c>
      <c r="V51" s="45">
        <v>3763152.3733614758</v>
      </c>
      <c r="W51" s="45">
        <v>1513005.3294642407</v>
      </c>
    </row>
    <row r="52" spans="1:23" s="97" customFormat="1" ht="15.75" thickBot="1" x14ac:dyDescent="0.3">
      <c r="A52" s="47" t="s">
        <v>155</v>
      </c>
      <c r="B52" s="47" t="s">
        <v>158</v>
      </c>
      <c r="C52" s="48">
        <f>SUM(C50:C51)</f>
        <v>285533545.25385207</v>
      </c>
      <c r="D52" s="48">
        <f>SUM(D50:D51)</f>
        <v>60521787.882936411</v>
      </c>
      <c r="E52" s="49">
        <f>SUM(E50:E51)</f>
        <v>3063.4994438997624</v>
      </c>
      <c r="F52" s="48">
        <f>SUM(F50:F51)</f>
        <v>13569405.245986322</v>
      </c>
      <c r="G52" s="48">
        <f>SUM(G50:G51)</f>
        <v>7758369.5580628775</v>
      </c>
      <c r="H52" s="99"/>
      <c r="I52" s="47" t="s">
        <v>155</v>
      </c>
      <c r="J52" s="47" t="s">
        <v>158</v>
      </c>
      <c r="K52" s="50">
        <f t="shared" si="2"/>
        <v>4.3326928052916269E-2</v>
      </c>
      <c r="L52" s="50">
        <f t="shared" si="2"/>
        <v>4.6475264274877137E-2</v>
      </c>
      <c r="M52" s="50">
        <f t="shared" si="2"/>
        <v>9.7492151008702344E-3</v>
      </c>
      <c r="N52" s="50">
        <f t="shared" si="2"/>
        <v>3.0627561329148678E-2</v>
      </c>
      <c r="O52" s="50">
        <f t="shared" si="2"/>
        <v>2.9286591255361261E-2</v>
      </c>
      <c r="P52" s="99"/>
      <c r="Q52" s="47" t="s">
        <v>155</v>
      </c>
      <c r="R52" s="47" t="s">
        <v>158</v>
      </c>
      <c r="S52" s="48">
        <f>SUM(S50:S51)</f>
        <v>273676004.68888706</v>
      </c>
      <c r="T52" s="48">
        <f>SUM(T50:T51)</f>
        <v>57833940.226836726</v>
      </c>
      <c r="U52" s="49">
        <f>SUM(U50:U51)</f>
        <v>3033.9210945499271</v>
      </c>
      <c r="V52" s="48">
        <f>SUM(V50:V51)</f>
        <v>13166157.936322352</v>
      </c>
      <c r="W52" s="48">
        <f>SUM(W50:W51)</f>
        <v>7537618.408688724</v>
      </c>
    </row>
    <row r="53" spans="1:23" s="100" customFormat="1" ht="15.75" thickTop="1" x14ac:dyDescent="0.25">
      <c r="A53" s="19"/>
      <c r="B53" s="19"/>
      <c r="E53" s="101"/>
      <c r="K53" s="17"/>
      <c r="L53" s="17"/>
      <c r="M53" s="17"/>
      <c r="N53" s="17"/>
      <c r="O53" s="17"/>
      <c r="Q53" s="19"/>
      <c r="R53" s="19"/>
      <c r="U53" s="101"/>
    </row>
    <row r="54" spans="1:23" s="97" customFormat="1" x14ac:dyDescent="0.25">
      <c r="A54" s="44" t="s">
        <v>24</v>
      </c>
      <c r="B54" s="44" t="s">
        <v>170</v>
      </c>
      <c r="C54" s="45">
        <v>3095107.600184028</v>
      </c>
      <c r="D54" s="45">
        <v>724309.78085794416</v>
      </c>
      <c r="E54" s="46">
        <v>30.06671168029721</v>
      </c>
      <c r="F54" s="45">
        <v>130579.70877731529</v>
      </c>
      <c r="G54" s="45">
        <v>89385.621904387022</v>
      </c>
      <c r="I54" s="44" t="s">
        <v>24</v>
      </c>
      <c r="J54" s="44" t="s">
        <v>170</v>
      </c>
      <c r="K54" s="37">
        <f t="shared" ref="K54:O71" si="3">(C54/S54)-1</f>
        <v>4.783036787632855E-2</v>
      </c>
      <c r="L54" s="37">
        <f t="shared" si="3"/>
        <v>5.0159445083817422E-2</v>
      </c>
      <c r="M54" s="37">
        <f t="shared" si="3"/>
        <v>1.5756303396027738E-2</v>
      </c>
      <c r="N54" s="37">
        <f t="shared" si="3"/>
        <v>3.5184666362053862E-2</v>
      </c>
      <c r="O54" s="37">
        <f t="shared" si="3"/>
        <v>3.0193220773692797E-2</v>
      </c>
      <c r="Q54" s="44" t="s">
        <v>24</v>
      </c>
      <c r="R54" s="44" t="s">
        <v>170</v>
      </c>
      <c r="S54" s="45">
        <v>2953825.060879827</v>
      </c>
      <c r="T54" s="45">
        <v>689714.10412838229</v>
      </c>
      <c r="U54" s="46">
        <v>29.600320056861772</v>
      </c>
      <c r="V54" s="45">
        <v>126141.46347067828</v>
      </c>
      <c r="W54" s="45">
        <v>86765.880518274891</v>
      </c>
    </row>
    <row r="55" spans="1:23" s="97" customFormat="1" x14ac:dyDescent="0.25">
      <c r="A55" s="44" t="s">
        <v>27</v>
      </c>
      <c r="B55" s="44" t="s">
        <v>170</v>
      </c>
      <c r="C55" s="45">
        <v>363760870.87081081</v>
      </c>
      <c r="D55" s="45">
        <v>69386025.975947589</v>
      </c>
      <c r="E55" s="46">
        <v>3358.2020492545148</v>
      </c>
      <c r="F55" s="45">
        <v>16875383.026283756</v>
      </c>
      <c r="G55" s="45">
        <v>12988257.574431971</v>
      </c>
      <c r="I55" s="44" t="s">
        <v>27</v>
      </c>
      <c r="J55" s="44" t="s">
        <v>170</v>
      </c>
      <c r="K55" s="37">
        <f t="shared" si="3"/>
        <v>5.9154730024905344E-2</v>
      </c>
      <c r="L55" s="37">
        <f t="shared" si="3"/>
        <v>6.1508978590830043E-2</v>
      </c>
      <c r="M55" s="37">
        <f t="shared" si="3"/>
        <v>2.137059286388987E-2</v>
      </c>
      <c r="N55" s="37">
        <f t="shared" si="3"/>
        <v>4.6372360870561291E-2</v>
      </c>
      <c r="O55" s="37">
        <f t="shared" si="3"/>
        <v>4.1326970541505359E-2</v>
      </c>
      <c r="Q55" s="44" t="s">
        <v>27</v>
      </c>
      <c r="R55" s="44" t="s">
        <v>170</v>
      </c>
      <c r="S55" s="45">
        <v>343444503.96049047</v>
      </c>
      <c r="T55" s="45">
        <v>65365463.105228402</v>
      </c>
      <c r="U55" s="46">
        <v>3287.9368886451152</v>
      </c>
      <c r="V55" s="45">
        <v>16127512.210131168</v>
      </c>
      <c r="W55" s="45">
        <v>12472794.75310035</v>
      </c>
    </row>
    <row r="56" spans="1:23" s="97" customFormat="1" x14ac:dyDescent="0.25">
      <c r="A56" s="44" t="s">
        <v>47</v>
      </c>
      <c r="B56" s="44" t="s">
        <v>170</v>
      </c>
      <c r="C56" s="45">
        <v>14119205.04791186</v>
      </c>
      <c r="D56" s="45">
        <v>2604880.9439167795</v>
      </c>
      <c r="E56" s="46">
        <v>121.98820018792065</v>
      </c>
      <c r="F56" s="45">
        <v>894056.88098862872</v>
      </c>
      <c r="G56" s="45">
        <v>550326.69247996993</v>
      </c>
      <c r="I56" s="44" t="s">
        <v>47</v>
      </c>
      <c r="J56" s="44" t="s">
        <v>170</v>
      </c>
      <c r="K56" s="37">
        <f t="shared" si="3"/>
        <v>2.7281401743669109E-2</v>
      </c>
      <c r="L56" s="37">
        <f t="shared" si="3"/>
        <v>2.9564803496309633E-2</v>
      </c>
      <c r="M56" s="37">
        <f t="shared" si="3"/>
        <v>-2.2841073190830175E-3</v>
      </c>
      <c r="N56" s="37">
        <f t="shared" si="3"/>
        <v>1.4883694656839364E-2</v>
      </c>
      <c r="O56" s="37">
        <f t="shared" si="3"/>
        <v>9.9901361401766309E-3</v>
      </c>
      <c r="Q56" s="44" t="s">
        <v>47</v>
      </c>
      <c r="R56" s="44" t="s">
        <v>170</v>
      </c>
      <c r="S56" s="45">
        <v>13744242.837402144</v>
      </c>
      <c r="T56" s="45">
        <v>2530079.636629805</v>
      </c>
      <c r="U56" s="46">
        <v>122.26747221609521</v>
      </c>
      <c r="V56" s="45">
        <v>880945.1621852438</v>
      </c>
      <c r="W56" s="45">
        <v>544883.2347839782</v>
      </c>
    </row>
    <row r="57" spans="1:23" s="97" customFormat="1" x14ac:dyDescent="0.25">
      <c r="A57" s="44" t="s">
        <v>58</v>
      </c>
      <c r="B57" s="44" t="s">
        <v>170</v>
      </c>
      <c r="C57" s="45">
        <v>251854726.50218323</v>
      </c>
      <c r="D57" s="45">
        <v>48199842.121211044</v>
      </c>
      <c r="E57" s="46">
        <v>2412.3010597449334</v>
      </c>
      <c r="F57" s="45">
        <v>12211146.154091902</v>
      </c>
      <c r="G57" s="45">
        <v>8647959.8884267341</v>
      </c>
      <c r="I57" s="44" t="s">
        <v>58</v>
      </c>
      <c r="J57" s="44" t="s">
        <v>170</v>
      </c>
      <c r="K57" s="37">
        <f t="shared" si="3"/>
        <v>4.8013605026195894E-2</v>
      </c>
      <c r="L57" s="37">
        <f t="shared" si="3"/>
        <v>5.0343089526203366E-2</v>
      </c>
      <c r="M57" s="37">
        <f t="shared" si="3"/>
        <v>1.7851416082935723E-2</v>
      </c>
      <c r="N57" s="37">
        <f t="shared" si="3"/>
        <v>3.5365692121247294E-2</v>
      </c>
      <c r="O57" s="37">
        <f t="shared" si="3"/>
        <v>3.0373373664250858E-2</v>
      </c>
      <c r="Q57" s="44" t="s">
        <v>58</v>
      </c>
      <c r="R57" s="44" t="s">
        <v>170</v>
      </c>
      <c r="S57" s="45">
        <v>240316275.75663763</v>
      </c>
      <c r="T57" s="45">
        <v>45889617.023094229</v>
      </c>
      <c r="U57" s="46">
        <v>2369.9933228253976</v>
      </c>
      <c r="V57" s="45">
        <v>11794041.706243735</v>
      </c>
      <c r="W57" s="45">
        <v>8393035.0972410589</v>
      </c>
    </row>
    <row r="58" spans="1:23" s="97" customFormat="1" x14ac:dyDescent="0.25">
      <c r="A58" s="44" t="s">
        <v>65</v>
      </c>
      <c r="B58" s="44" t="s">
        <v>170</v>
      </c>
      <c r="C58" s="45">
        <v>41928499.627216309</v>
      </c>
      <c r="D58" s="45">
        <v>8422224.9575994816</v>
      </c>
      <c r="E58" s="46">
        <v>406.56884942855487</v>
      </c>
      <c r="F58" s="45">
        <v>2020498.3325861022</v>
      </c>
      <c r="G58" s="45">
        <v>953438.17674865096</v>
      </c>
      <c r="I58" s="44" t="s">
        <v>65</v>
      </c>
      <c r="J58" s="44" t="s">
        <v>170</v>
      </c>
      <c r="K58" s="37">
        <f t="shared" si="3"/>
        <v>4.9877380054224041E-2</v>
      </c>
      <c r="L58" s="37">
        <f t="shared" si="3"/>
        <v>5.2211007281976807E-2</v>
      </c>
      <c r="M58" s="37">
        <f t="shared" si="3"/>
        <v>1.9661551030078384E-2</v>
      </c>
      <c r="N58" s="37">
        <f t="shared" si="3"/>
        <v>3.7206974250217684E-2</v>
      </c>
      <c r="O58" s="37">
        <f t="shared" si="3"/>
        <v>3.2205777512989364E-2</v>
      </c>
      <c r="Q58" s="44" t="s">
        <v>65</v>
      </c>
      <c r="R58" s="44" t="s">
        <v>170</v>
      </c>
      <c r="S58" s="45">
        <v>39936568.235283613</v>
      </c>
      <c r="T58" s="45">
        <v>8004311.7771172021</v>
      </c>
      <c r="U58" s="46">
        <v>398.7292146279641</v>
      </c>
      <c r="V58" s="45">
        <v>1948018.459909308</v>
      </c>
      <c r="W58" s="45">
        <v>923690.02142758574</v>
      </c>
    </row>
    <row r="59" spans="1:23" s="97" customFormat="1" x14ac:dyDescent="0.25">
      <c r="A59" s="44" t="s">
        <v>66</v>
      </c>
      <c r="B59" s="44" t="s">
        <v>170</v>
      </c>
      <c r="C59" s="45">
        <v>431979154.33350039</v>
      </c>
      <c r="D59" s="45">
        <v>80747061.698256075</v>
      </c>
      <c r="E59" s="46">
        <v>4024.8746261922729</v>
      </c>
      <c r="F59" s="45">
        <v>22310906.923814397</v>
      </c>
      <c r="G59" s="45">
        <v>17843012.859655149</v>
      </c>
      <c r="I59" s="44" t="s">
        <v>66</v>
      </c>
      <c r="J59" s="44" t="s">
        <v>170</v>
      </c>
      <c r="K59" s="37">
        <f t="shared" si="3"/>
        <v>3.5552549248424992E-2</v>
      </c>
      <c r="L59" s="37">
        <f t="shared" si="3"/>
        <v>3.7854335790935556E-2</v>
      </c>
      <c r="M59" s="37">
        <f t="shared" si="3"/>
        <v>9.6693179299518484E-3</v>
      </c>
      <c r="N59" s="37">
        <f t="shared" si="3"/>
        <v>2.3055022127997704E-2</v>
      </c>
      <c r="O59" s="37">
        <f t="shared" si="3"/>
        <v>1.812206316638787E-2</v>
      </c>
      <c r="Q59" s="44" t="s">
        <v>66</v>
      </c>
      <c r="R59" s="44" t="s">
        <v>170</v>
      </c>
      <c r="S59" s="45">
        <v>417148463.05676979</v>
      </c>
      <c r="T59" s="45">
        <v>77801921.631632209</v>
      </c>
      <c r="U59" s="46">
        <v>3986.3295385108536</v>
      </c>
      <c r="V59" s="45">
        <v>21808120.22935655</v>
      </c>
      <c r="W59" s="45">
        <v>17525416.160968836</v>
      </c>
    </row>
    <row r="60" spans="1:23" s="97" customFormat="1" x14ac:dyDescent="0.25">
      <c r="A60" s="44" t="s">
        <v>86</v>
      </c>
      <c r="B60" s="44" t="s">
        <v>170</v>
      </c>
      <c r="C60" s="45">
        <v>34262894.285120085</v>
      </c>
      <c r="D60" s="45">
        <v>8057823.2270824797</v>
      </c>
      <c r="E60" s="46">
        <v>421.60138047268413</v>
      </c>
      <c r="F60" s="45">
        <v>1440629.3721876172</v>
      </c>
      <c r="G60" s="45">
        <v>411545.11476421793</v>
      </c>
      <c r="I60" s="44" t="s">
        <v>86</v>
      </c>
      <c r="J60" s="44" t="s">
        <v>170</v>
      </c>
      <c r="K60" s="37">
        <f t="shared" si="3"/>
        <v>2.1417107965199467E-2</v>
      </c>
      <c r="L60" s="37">
        <f t="shared" si="3"/>
        <v>2.3687474790244689E-2</v>
      </c>
      <c r="M60" s="37">
        <f t="shared" si="3"/>
        <v>2.6613771665973118E-3</v>
      </c>
      <c r="N60" s="37">
        <f t="shared" si="3"/>
        <v>9.0901738879978211E-3</v>
      </c>
      <c r="O60" s="37">
        <f t="shared" si="3"/>
        <v>4.2245505259241867E-3</v>
      </c>
      <c r="Q60" s="44" t="s">
        <v>86</v>
      </c>
      <c r="R60" s="44" t="s">
        <v>170</v>
      </c>
      <c r="S60" s="45">
        <v>33544468.775715325</v>
      </c>
      <c r="T60" s="45">
        <v>7871370.3405754203</v>
      </c>
      <c r="U60" s="46">
        <v>420.48231843145277</v>
      </c>
      <c r="V60" s="45">
        <v>1427651.7693526936</v>
      </c>
      <c r="W60" s="45">
        <v>409813.83550988365</v>
      </c>
    </row>
    <row r="61" spans="1:23" s="97" customFormat="1" x14ac:dyDescent="0.25">
      <c r="A61" s="44" t="s">
        <v>87</v>
      </c>
      <c r="B61" s="44" t="s">
        <v>170</v>
      </c>
      <c r="C61" s="45">
        <v>307845245.14887524</v>
      </c>
      <c r="D61" s="45">
        <v>71013520.244046867</v>
      </c>
      <c r="E61" s="46">
        <v>3047.1765417751976</v>
      </c>
      <c r="F61" s="45">
        <v>13066234.160759551</v>
      </c>
      <c r="G61" s="45">
        <v>10495782.403299695</v>
      </c>
      <c r="I61" s="44" t="s">
        <v>87</v>
      </c>
      <c r="J61" s="44" t="s">
        <v>170</v>
      </c>
      <c r="K61" s="37">
        <f t="shared" si="3"/>
        <v>4.114271471427533E-2</v>
      </c>
      <c r="L61" s="37">
        <f t="shared" si="3"/>
        <v>4.3456926862467382E-2</v>
      </c>
      <c r="M61" s="37">
        <f t="shared" si="3"/>
        <v>1.1178272337283746E-2</v>
      </c>
      <c r="N61" s="37">
        <f t="shared" si="3"/>
        <v>2.8577722891484525E-2</v>
      </c>
      <c r="O61" s="37">
        <f t="shared" si="3"/>
        <v>2.3618134613138109E-2</v>
      </c>
      <c r="Q61" s="44" t="s">
        <v>87</v>
      </c>
      <c r="R61" s="44" t="s">
        <v>170</v>
      </c>
      <c r="S61" s="45">
        <v>295680160.65247917</v>
      </c>
      <c r="T61" s="45">
        <v>68056014.978572071</v>
      </c>
      <c r="U61" s="46">
        <v>3013.4909195900877</v>
      </c>
      <c r="V61" s="45">
        <v>12703205.474865263</v>
      </c>
      <c r="W61" s="45">
        <v>10253611.23292958</v>
      </c>
    </row>
    <row r="62" spans="1:23" s="97" customFormat="1" x14ac:dyDescent="0.25">
      <c r="A62" s="44" t="s">
        <v>88</v>
      </c>
      <c r="B62" s="44" t="s">
        <v>170</v>
      </c>
      <c r="C62" s="45">
        <v>840529001.80294371</v>
      </c>
      <c r="D62" s="45">
        <v>222355386.75739399</v>
      </c>
      <c r="E62" s="46">
        <v>7468.3110143358472</v>
      </c>
      <c r="F62" s="45">
        <v>31871304.589394093</v>
      </c>
      <c r="G62" s="45">
        <v>26352324.82932622</v>
      </c>
      <c r="I62" s="44" t="s">
        <v>88</v>
      </c>
      <c r="J62" s="44" t="s">
        <v>170</v>
      </c>
      <c r="K62" s="37">
        <f t="shared" si="3"/>
        <v>7.018555427969253E-2</v>
      </c>
      <c r="L62" s="37">
        <f t="shared" si="3"/>
        <v>7.2564321739265969E-2</v>
      </c>
      <c r="M62" s="37">
        <f t="shared" si="3"/>
        <v>2.4714886950144344E-2</v>
      </c>
      <c r="N62" s="37">
        <f t="shared" si="3"/>
        <v>5.7270060036346715E-2</v>
      </c>
      <c r="O62" s="37">
        <f t="shared" si="3"/>
        <v>5.2172123263944048E-2</v>
      </c>
      <c r="Q62" s="44" t="s">
        <v>88</v>
      </c>
      <c r="R62" s="44" t="s">
        <v>170</v>
      </c>
      <c r="S62" s="45">
        <v>785404922.01716995</v>
      </c>
      <c r="T62" s="45">
        <v>207311936.68350202</v>
      </c>
      <c r="U62" s="46">
        <v>7288.184361763063</v>
      </c>
      <c r="V62" s="45">
        <v>30144904.120616473</v>
      </c>
      <c r="W62" s="45">
        <v>25045640.58167465</v>
      </c>
    </row>
    <row r="63" spans="1:23" s="97" customFormat="1" x14ac:dyDescent="0.25">
      <c r="A63" s="44" t="s">
        <v>98</v>
      </c>
      <c r="B63" s="44" t="s">
        <v>170</v>
      </c>
      <c r="C63" s="45">
        <v>3109462.0612333799</v>
      </c>
      <c r="D63" s="45">
        <v>547676.55906187568</v>
      </c>
      <c r="E63" s="46">
        <v>29.319739162878442</v>
      </c>
      <c r="F63" s="45">
        <v>161095.71539688518</v>
      </c>
      <c r="G63" s="45">
        <v>104285.5736801228</v>
      </c>
      <c r="I63" s="44" t="s">
        <v>98</v>
      </c>
      <c r="J63" s="44" t="s">
        <v>170</v>
      </c>
      <c r="K63" s="37">
        <f t="shared" si="3"/>
        <v>1.1595895498272002E-2</v>
      </c>
      <c r="L63" s="37">
        <f t="shared" si="3"/>
        <v>1.3844432108419458E-2</v>
      </c>
      <c r="M63" s="37">
        <f t="shared" si="3"/>
        <v>-1.7518179345711093E-2</v>
      </c>
      <c r="N63" s="37">
        <f t="shared" si="3"/>
        <v>-6.125116444443135E-4</v>
      </c>
      <c r="O63" s="37">
        <f t="shared" si="3"/>
        <v>-5.4313506708628667E-3</v>
      </c>
      <c r="Q63" s="44" t="s">
        <v>98</v>
      </c>
      <c r="R63" s="44" t="s">
        <v>170</v>
      </c>
      <c r="S63" s="45">
        <v>3073818.38446644</v>
      </c>
      <c r="T63" s="45">
        <v>540197.82692193915</v>
      </c>
      <c r="U63" s="46">
        <v>29.842525883433453</v>
      </c>
      <c r="V63" s="45">
        <v>161194.44887384019</v>
      </c>
      <c r="W63" s="45">
        <v>104855.07838042772</v>
      </c>
    </row>
    <row r="64" spans="1:23" s="97" customFormat="1" x14ac:dyDescent="0.25">
      <c r="A64" s="44" t="s">
        <v>99</v>
      </c>
      <c r="B64" s="44" t="s">
        <v>170</v>
      </c>
      <c r="C64" s="45">
        <v>84885030.442755923</v>
      </c>
      <c r="D64" s="45">
        <v>16796963.082218703</v>
      </c>
      <c r="E64" s="46">
        <v>807.84247040711239</v>
      </c>
      <c r="F64" s="45">
        <v>4162718.3449344346</v>
      </c>
      <c r="G64" s="45">
        <v>3380384.9918050412</v>
      </c>
      <c r="I64" s="44" t="s">
        <v>99</v>
      </c>
      <c r="J64" s="44" t="s">
        <v>170</v>
      </c>
      <c r="K64" s="37">
        <f t="shared" si="3"/>
        <v>2.6866014342360467E-2</v>
      </c>
      <c r="L64" s="37">
        <f t="shared" si="3"/>
        <v>2.9148492787795632E-2</v>
      </c>
      <c r="M64" s="37">
        <f t="shared" si="3"/>
        <v>-2.6875397293276704E-3</v>
      </c>
      <c r="N64" s="37">
        <f t="shared" si="3"/>
        <v>1.4473320342811569E-2</v>
      </c>
      <c r="O64" s="37">
        <f t="shared" si="3"/>
        <v>9.5817405659099908E-3</v>
      </c>
      <c r="Q64" s="44" t="s">
        <v>99</v>
      </c>
      <c r="R64" s="44" t="s">
        <v>170</v>
      </c>
      <c r="S64" s="45">
        <v>82664173.570024267</v>
      </c>
      <c r="T64" s="45">
        <v>16321224.002105338</v>
      </c>
      <c r="U64" s="46">
        <v>810.01942980624403</v>
      </c>
      <c r="V64" s="45">
        <v>4103329.5420009326</v>
      </c>
      <c r="W64" s="45">
        <v>3348302.42661699</v>
      </c>
    </row>
    <row r="65" spans="1:23" s="97" customFormat="1" x14ac:dyDescent="0.25">
      <c r="A65" s="44" t="s">
        <v>118</v>
      </c>
      <c r="B65" s="44" t="s">
        <v>170</v>
      </c>
      <c r="C65" s="45">
        <v>15688549.159537939</v>
      </c>
      <c r="D65" s="45">
        <v>3299248.097004463</v>
      </c>
      <c r="E65" s="46">
        <v>153.48024961487116</v>
      </c>
      <c r="F65" s="45">
        <v>890899.01310932043</v>
      </c>
      <c r="G65" s="45">
        <v>302426.13895814732</v>
      </c>
      <c r="I65" s="44" t="s">
        <v>118</v>
      </c>
      <c r="J65" s="44" t="s">
        <v>170</v>
      </c>
      <c r="K65" s="37">
        <f t="shared" si="3"/>
        <v>2.714979564790676E-2</v>
      </c>
      <c r="L65" s="37">
        <f t="shared" si="3"/>
        <v>2.943290487155803E-2</v>
      </c>
      <c r="M65" s="37">
        <f t="shared" si="3"/>
        <v>5.5034770268185262E-3</v>
      </c>
      <c r="N65" s="37">
        <f t="shared" si="3"/>
        <v>1.4753676844310171E-2</v>
      </c>
      <c r="O65" s="37">
        <f t="shared" si="3"/>
        <v>9.8607452465517831E-3</v>
      </c>
      <c r="Q65" s="44" t="s">
        <v>118</v>
      </c>
      <c r="R65" s="44" t="s">
        <v>170</v>
      </c>
      <c r="S65" s="45">
        <v>15273866.797239538</v>
      </c>
      <c r="T65" s="45">
        <v>3204918.0489486186</v>
      </c>
      <c r="U65" s="46">
        <v>152.64019779294861</v>
      </c>
      <c r="V65" s="45">
        <v>877946.0803530626</v>
      </c>
      <c r="W65" s="45">
        <v>299473.11090333719</v>
      </c>
    </row>
    <row r="66" spans="1:23" s="97" customFormat="1" x14ac:dyDescent="0.25">
      <c r="A66" s="44" t="s">
        <v>122</v>
      </c>
      <c r="B66" s="44" t="s">
        <v>170</v>
      </c>
      <c r="C66" s="45">
        <v>75405259.386735246</v>
      </c>
      <c r="D66" s="45">
        <v>14193054.58244228</v>
      </c>
      <c r="E66" s="46">
        <v>674.86768193413172</v>
      </c>
      <c r="F66" s="45">
        <v>4232224.9966694741</v>
      </c>
      <c r="G66" s="45">
        <v>2301200.5858480097</v>
      </c>
      <c r="I66" s="44" t="s">
        <v>122</v>
      </c>
      <c r="J66" s="44" t="s">
        <v>170</v>
      </c>
      <c r="K66" s="37">
        <f t="shared" si="3"/>
        <v>6.0313390760966534E-2</v>
      </c>
      <c r="L66" s="37">
        <f t="shared" si="3"/>
        <v>6.2670214753596243E-2</v>
      </c>
      <c r="M66" s="37">
        <f t="shared" si="3"/>
        <v>2.1945023165742539E-2</v>
      </c>
      <c r="N66" s="37">
        <f t="shared" si="3"/>
        <v>4.7517038352964613E-2</v>
      </c>
      <c r="O66" s="37">
        <f t="shared" si="3"/>
        <v>4.2466128626688526E-2</v>
      </c>
      <c r="Q66" s="44" t="s">
        <v>122</v>
      </c>
      <c r="R66" s="44" t="s">
        <v>170</v>
      </c>
      <c r="S66" s="45">
        <v>71116011.590326458</v>
      </c>
      <c r="T66" s="45">
        <v>13356029.354538044</v>
      </c>
      <c r="U66" s="46">
        <v>660.3757214292724</v>
      </c>
      <c r="V66" s="45">
        <v>4040244.5418204363</v>
      </c>
      <c r="W66" s="45">
        <v>2207458.3745752368</v>
      </c>
    </row>
    <row r="67" spans="1:23" s="97" customFormat="1" x14ac:dyDescent="0.25">
      <c r="A67" s="44" t="s">
        <v>123</v>
      </c>
      <c r="B67" s="44" t="s">
        <v>170</v>
      </c>
      <c r="C67" s="45">
        <v>10317731.574943354</v>
      </c>
      <c r="D67" s="45">
        <v>2415619.6624031193</v>
      </c>
      <c r="E67" s="46">
        <v>100.41268276520492</v>
      </c>
      <c r="F67" s="45">
        <v>503413.95689172461</v>
      </c>
      <c r="G67" s="45">
        <v>303763.43641468236</v>
      </c>
      <c r="I67" s="44" t="s">
        <v>123</v>
      </c>
      <c r="J67" s="44" t="s">
        <v>170</v>
      </c>
      <c r="K67" s="37">
        <f t="shared" si="3"/>
        <v>8.2700541639644243E-3</v>
      </c>
      <c r="L67" s="37">
        <f t="shared" si="3"/>
        <v>1.0511198221381246E-2</v>
      </c>
      <c r="M67" s="37">
        <f t="shared" si="3"/>
        <v>-2.0748301832248295E-2</v>
      </c>
      <c r="N67" s="37">
        <f t="shared" si="3"/>
        <v>-3.8982151872860582E-3</v>
      </c>
      <c r="O67" s="37">
        <f t="shared" si="3"/>
        <v>-8.701211233233086E-3</v>
      </c>
      <c r="Q67" s="44" t="s">
        <v>123</v>
      </c>
      <c r="R67" s="44" t="s">
        <v>170</v>
      </c>
      <c r="S67" s="45">
        <v>10233103.256744634</v>
      </c>
      <c r="T67" s="45">
        <v>2390492.7195808366</v>
      </c>
      <c r="U67" s="46">
        <v>102.54021816156568</v>
      </c>
      <c r="V67" s="45">
        <v>505384.05268129904</v>
      </c>
      <c r="W67" s="45">
        <v>306429.74636595859</v>
      </c>
    </row>
    <row r="68" spans="1:23" s="97" customFormat="1" x14ac:dyDescent="0.25">
      <c r="A68" s="44" t="s">
        <v>126</v>
      </c>
      <c r="B68" s="44" t="s">
        <v>170</v>
      </c>
      <c r="C68" s="45">
        <v>1562120629.7180433</v>
      </c>
      <c r="D68" s="45">
        <v>291260436.0728538</v>
      </c>
      <c r="E68" s="46">
        <v>13862.146083677524</v>
      </c>
      <c r="F68" s="45">
        <v>74980696.574928507</v>
      </c>
      <c r="G68" s="45">
        <v>61158567.309897989</v>
      </c>
      <c r="I68" s="44" t="s">
        <v>126</v>
      </c>
      <c r="J68" s="44" t="s">
        <v>170</v>
      </c>
      <c r="K68" s="37">
        <f t="shared" si="3"/>
        <v>4.5604002696970625E-2</v>
      </c>
      <c r="L68" s="37">
        <f t="shared" si="3"/>
        <v>4.7928131225213999E-2</v>
      </c>
      <c r="M68" s="37">
        <f t="shared" si="3"/>
        <v>1.5511162930461397E-2</v>
      </c>
      <c r="N68" s="37">
        <f t="shared" si="3"/>
        <v>3.2985169987402418E-2</v>
      </c>
      <c r="O68" s="37">
        <f t="shared" si="3"/>
        <v>2.8004329914011361E-2</v>
      </c>
      <c r="Q68" s="44" t="s">
        <v>126</v>
      </c>
      <c r="R68" s="44" t="s">
        <v>170</v>
      </c>
      <c r="S68" s="45">
        <v>1493988762.1784151</v>
      </c>
      <c r="T68" s="45">
        <v>277939323.6941914</v>
      </c>
      <c r="U68" s="46">
        <v>13650.412314203932</v>
      </c>
      <c r="V68" s="45">
        <v>72586421.135012925</v>
      </c>
      <c r="W68" s="45">
        <v>59492519.175491862</v>
      </c>
    </row>
    <row r="69" spans="1:23" s="97" customFormat="1" x14ac:dyDescent="0.25">
      <c r="A69" s="44" t="s">
        <v>131</v>
      </c>
      <c r="B69" s="44" t="s">
        <v>170</v>
      </c>
      <c r="C69" s="45">
        <v>587820167.00614965</v>
      </c>
      <c r="D69" s="45">
        <v>121737162.54112153</v>
      </c>
      <c r="E69" s="46">
        <v>5972.9373366916934</v>
      </c>
      <c r="F69" s="45">
        <v>25914855.39050997</v>
      </c>
      <c r="G69" s="45">
        <v>20177095.077878159</v>
      </c>
      <c r="I69" s="44" t="s">
        <v>131</v>
      </c>
      <c r="J69" s="44" t="s">
        <v>170</v>
      </c>
      <c r="K69" s="37">
        <f t="shared" si="3"/>
        <v>2.764698366736984E-2</v>
      </c>
      <c r="L69" s="37">
        <f t="shared" si="3"/>
        <v>2.9931198021507566E-2</v>
      </c>
      <c r="M69" s="37">
        <f t="shared" si="3"/>
        <v>5.7499683898287746E-3</v>
      </c>
      <c r="N69" s="37">
        <f t="shared" si="3"/>
        <v>1.5244864568798366E-2</v>
      </c>
      <c r="O69" s="37">
        <f t="shared" si="3"/>
        <v>1.0349564565788061E-2</v>
      </c>
      <c r="Q69" s="44" t="s">
        <v>131</v>
      </c>
      <c r="R69" s="44" t="s">
        <v>170</v>
      </c>
      <c r="S69" s="45">
        <v>572005928.44479764</v>
      </c>
      <c r="T69" s="45">
        <v>118199315.42512546</v>
      </c>
      <c r="U69" s="46">
        <v>5938.7894848797878</v>
      </c>
      <c r="V69" s="45">
        <v>25525719.257409591</v>
      </c>
      <c r="W69" s="45">
        <v>19970410.02986877</v>
      </c>
    </row>
    <row r="70" spans="1:23" s="97" customFormat="1" x14ac:dyDescent="0.25">
      <c r="A70" s="44" t="s">
        <v>135</v>
      </c>
      <c r="B70" s="44" t="s">
        <v>170</v>
      </c>
      <c r="C70" s="45">
        <v>239025689.03974792</v>
      </c>
      <c r="D70" s="45">
        <v>43594171.962094091</v>
      </c>
      <c r="E70" s="46">
        <v>2064.6617795470415</v>
      </c>
      <c r="F70" s="45">
        <v>11759802.551910352</v>
      </c>
      <c r="G70" s="45">
        <v>9070973.0243944246</v>
      </c>
      <c r="I70" s="44" t="s">
        <v>135</v>
      </c>
      <c r="J70" s="44" t="s">
        <v>170</v>
      </c>
      <c r="K70" s="37">
        <f t="shared" si="3"/>
        <v>6.0891726083615927E-2</v>
      </c>
      <c r="L70" s="37">
        <f t="shared" si="3"/>
        <v>6.3249835577849245E-2</v>
      </c>
      <c r="M70" s="37">
        <f t="shared" si="3"/>
        <v>2.2231745002102565E-2</v>
      </c>
      <c r="N70" s="37">
        <f t="shared" si="3"/>
        <v>4.8088394057453465E-2</v>
      </c>
      <c r="O70" s="37">
        <f t="shared" si="3"/>
        <v>4.3034729372566138E-2</v>
      </c>
      <c r="Q70" s="44" t="s">
        <v>135</v>
      </c>
      <c r="R70" s="44" t="s">
        <v>170</v>
      </c>
      <c r="S70" s="45">
        <v>225306393.82223696</v>
      </c>
      <c r="T70" s="45">
        <v>41000873.457367398</v>
      </c>
      <c r="U70" s="46">
        <v>2019.7590122216318</v>
      </c>
      <c r="V70" s="45">
        <v>11220239.264729146</v>
      </c>
      <c r="W70" s="45">
        <v>8696712.3614867907</v>
      </c>
    </row>
    <row r="71" spans="1:23" s="97" customFormat="1" ht="15.75" thickBot="1" x14ac:dyDescent="0.3">
      <c r="A71" s="47" t="s">
        <v>155</v>
      </c>
      <c r="B71" s="47" t="s">
        <v>170</v>
      </c>
      <c r="C71" s="48">
        <f>SUM(C54:C70)</f>
        <v>4867747223.607893</v>
      </c>
      <c r="D71" s="48">
        <f>SUM(D54:D70)</f>
        <v>1005355408.2655121</v>
      </c>
      <c r="E71" s="49">
        <f>SUM(E54:E70)</f>
        <v>44956.758456872674</v>
      </c>
      <c r="F71" s="48">
        <f>SUM(F54:F70)</f>
        <v>223426445.69323403</v>
      </c>
      <c r="G71" s="48">
        <f>SUM(G54:G70)</f>
        <v>175130729.29991356</v>
      </c>
      <c r="H71" s="99"/>
      <c r="I71" s="47" t="s">
        <v>155</v>
      </c>
      <c r="J71" s="47" t="s">
        <v>170</v>
      </c>
      <c r="K71" s="50">
        <f t="shared" si="3"/>
        <v>4.7765732507109915E-2</v>
      </c>
      <c r="L71" s="50">
        <f t="shared" si="3"/>
        <v>5.1107155646844316E-2</v>
      </c>
      <c r="M71" s="50">
        <f t="shared" si="3"/>
        <v>1.5251669969948534E-2</v>
      </c>
      <c r="N71" s="50">
        <f t="shared" si="3"/>
        <v>3.4472597691621809E-2</v>
      </c>
      <c r="O71" s="50">
        <f t="shared" si="3"/>
        <v>2.9685233037921366E-2</v>
      </c>
      <c r="P71" s="99"/>
      <c r="Q71" s="47" t="s">
        <v>155</v>
      </c>
      <c r="R71" s="47" t="s">
        <v>170</v>
      </c>
      <c r="S71" s="48">
        <f>SUM(S54:S70)</f>
        <v>4645835488.3970795</v>
      </c>
      <c r="T71" s="48">
        <f>SUM(T54:T70)</f>
        <v>956472803.80925882</v>
      </c>
      <c r="U71" s="49">
        <f>SUM(U54:U70)</f>
        <v>44281.393261045705</v>
      </c>
      <c r="V71" s="48">
        <f>SUM(V54:V70)</f>
        <v>215981018.91901234</v>
      </c>
      <c r="W71" s="48">
        <f>SUM(W54:W70)</f>
        <v>170081811.1018436</v>
      </c>
    </row>
    <row r="72" spans="1:23" s="100" customFormat="1" ht="15.75" thickTop="1" x14ac:dyDescent="0.25">
      <c r="A72" s="19"/>
      <c r="B72" s="19"/>
      <c r="E72" s="101"/>
      <c r="K72" s="17"/>
      <c r="L72" s="17"/>
      <c r="M72" s="17"/>
      <c r="N72" s="17"/>
      <c r="O72" s="17"/>
      <c r="Q72" s="19"/>
      <c r="R72" s="19"/>
      <c r="U72" s="101"/>
    </row>
    <row r="73" spans="1:23" s="97" customFormat="1" x14ac:dyDescent="0.25">
      <c r="A73" s="44" t="s">
        <v>5</v>
      </c>
      <c r="B73" s="44" t="s">
        <v>160</v>
      </c>
      <c r="C73" s="45">
        <v>826262646.25616992</v>
      </c>
      <c r="D73" s="45">
        <v>145942789.6835705</v>
      </c>
      <c r="E73" s="46">
        <v>6546.4299728543856</v>
      </c>
      <c r="F73" s="45">
        <v>38148158.818124637</v>
      </c>
      <c r="G73" s="45">
        <v>27397764.709977973</v>
      </c>
      <c r="I73" s="44" t="s">
        <v>5</v>
      </c>
      <c r="J73" s="44" t="s">
        <v>160</v>
      </c>
      <c r="K73" s="37">
        <f t="shared" ref="K73:O89" si="4">(C73/S73)-1</f>
        <v>4.6284087693053255E-2</v>
      </c>
      <c r="L73" s="37">
        <f t="shared" si="4"/>
        <v>4.8609727888176746E-2</v>
      </c>
      <c r="M73" s="37">
        <f t="shared" si="4"/>
        <v>1.4989702643294134E-2</v>
      </c>
      <c r="N73" s="37">
        <f t="shared" si="4"/>
        <v>3.3657047403204521E-2</v>
      </c>
      <c r="O73" s="37">
        <f t="shared" si="4"/>
        <v>2.8672967676375727E-2</v>
      </c>
      <c r="Q73" s="44" t="s">
        <v>5</v>
      </c>
      <c r="R73" s="44" t="s">
        <v>160</v>
      </c>
      <c r="S73" s="45">
        <v>789711566.84413743</v>
      </c>
      <c r="T73" s="45">
        <v>139177413.48584339</v>
      </c>
      <c r="U73" s="46">
        <v>6449.7501361893619</v>
      </c>
      <c r="V73" s="45">
        <v>36906011.441572428</v>
      </c>
      <c r="W73" s="45">
        <v>26634086.411219284</v>
      </c>
    </row>
    <row r="74" spans="1:23" s="97" customFormat="1" x14ac:dyDescent="0.25">
      <c r="A74" s="44" t="s">
        <v>10</v>
      </c>
      <c r="B74" s="44" t="s">
        <v>160</v>
      </c>
      <c r="C74" s="45">
        <v>3258627215.4741631</v>
      </c>
      <c r="D74" s="45">
        <v>1058560864.1960869</v>
      </c>
      <c r="E74" s="46">
        <v>26321.254788930684</v>
      </c>
      <c r="F74" s="45">
        <v>123248505.10071032</v>
      </c>
      <c r="G74" s="45">
        <v>91700767.611159414</v>
      </c>
      <c r="I74" s="44" t="s">
        <v>10</v>
      </c>
      <c r="J74" s="44" t="s">
        <v>160</v>
      </c>
      <c r="K74" s="37">
        <f t="shared" si="4"/>
        <v>4.4748188973690262E-2</v>
      </c>
      <c r="L74" s="37">
        <f t="shared" si="4"/>
        <v>4.7070415231968976E-2</v>
      </c>
      <c r="M74" s="37">
        <f t="shared" si="4"/>
        <v>1.467997981798419E-2</v>
      </c>
      <c r="N74" s="37">
        <f t="shared" si="4"/>
        <v>3.2139684619959308E-2</v>
      </c>
      <c r="O74" s="37">
        <f t="shared" si="4"/>
        <v>2.716292130151321E-2</v>
      </c>
      <c r="Q74" s="44" t="s">
        <v>10</v>
      </c>
      <c r="R74" s="44" t="s">
        <v>160</v>
      </c>
      <c r="S74" s="45">
        <v>3119055146.3652496</v>
      </c>
      <c r="T74" s="45">
        <v>1010973902.8024895</v>
      </c>
      <c r="U74" s="46">
        <v>25940.449513601576</v>
      </c>
      <c r="V74" s="45">
        <v>119410683.39610566</v>
      </c>
      <c r="W74" s="45">
        <v>89275776.714141726</v>
      </c>
    </row>
    <row r="75" spans="1:23" s="97" customFormat="1" x14ac:dyDescent="0.25">
      <c r="A75" s="44" t="s">
        <v>22</v>
      </c>
      <c r="B75" s="44" t="s">
        <v>160</v>
      </c>
      <c r="C75" s="45">
        <v>96410639.04090184</v>
      </c>
      <c r="D75" s="45">
        <v>13247279.763962293</v>
      </c>
      <c r="E75" s="46">
        <v>662.36535822890187</v>
      </c>
      <c r="F75" s="45">
        <v>4248163.8746920861</v>
      </c>
      <c r="G75" s="45">
        <v>2140089.7303230111</v>
      </c>
      <c r="I75" s="44" t="s">
        <v>22</v>
      </c>
      <c r="J75" s="44" t="s">
        <v>160</v>
      </c>
      <c r="K75" s="37">
        <f t="shared" si="4"/>
        <v>2.7469349620476979E-2</v>
      </c>
      <c r="L75" s="37">
        <f t="shared" si="4"/>
        <v>2.9753169136458979E-2</v>
      </c>
      <c r="M75" s="37">
        <f t="shared" si="4"/>
        <v>5.6619025945532364E-3</v>
      </c>
      <c r="N75" s="37">
        <f t="shared" si="4"/>
        <v>1.5069374291741378E-2</v>
      </c>
      <c r="O75" s="37">
        <f t="shared" si="4"/>
        <v>1.0174920466420767E-2</v>
      </c>
      <c r="Q75" s="44" t="s">
        <v>22</v>
      </c>
      <c r="R75" s="44" t="s">
        <v>160</v>
      </c>
      <c r="S75" s="45">
        <v>93833104.682406023</v>
      </c>
      <c r="T75" s="45">
        <v>12864519.53828055</v>
      </c>
      <c r="U75" s="46">
        <v>658.63622408290018</v>
      </c>
      <c r="V75" s="45">
        <v>4185097.0803411514</v>
      </c>
      <c r="W75" s="45">
        <v>2118533.8172273003</v>
      </c>
    </row>
    <row r="76" spans="1:23" s="97" customFormat="1" x14ac:dyDescent="0.25">
      <c r="A76" s="44" t="s">
        <v>33</v>
      </c>
      <c r="B76" s="44" t="s">
        <v>160</v>
      </c>
      <c r="C76" s="45">
        <v>42674399.304625764</v>
      </c>
      <c r="D76" s="45">
        <v>8480080.5604877677</v>
      </c>
      <c r="E76" s="46">
        <v>416.00881258353473</v>
      </c>
      <c r="F76" s="45">
        <v>1801516.5052015332</v>
      </c>
      <c r="G76" s="45">
        <v>975586.49314444652</v>
      </c>
      <c r="I76" s="44" t="s">
        <v>33</v>
      </c>
      <c r="J76" s="44" t="s">
        <v>160</v>
      </c>
      <c r="K76" s="37">
        <f t="shared" si="4"/>
        <v>5.9000890395991323E-2</v>
      </c>
      <c r="L76" s="37">
        <f t="shared" si="4"/>
        <v>6.1354797013081219E-2</v>
      </c>
      <c r="M76" s="37">
        <f t="shared" si="4"/>
        <v>2.1294323649163394E-2</v>
      </c>
      <c r="N76" s="37">
        <f t="shared" si="4"/>
        <v>4.6220377849442107E-2</v>
      </c>
      <c r="O76" s="37">
        <f t="shared" si="4"/>
        <v>4.1175720350966616E-2</v>
      </c>
      <c r="Q76" s="44" t="s">
        <v>33</v>
      </c>
      <c r="R76" s="44" t="s">
        <v>160</v>
      </c>
      <c r="S76" s="45">
        <v>40296849.314893931</v>
      </c>
      <c r="T76" s="45">
        <v>7989864.0721772239</v>
      </c>
      <c r="U76" s="46">
        <v>407.33489156887032</v>
      </c>
      <c r="V76" s="45">
        <v>1721928.3272847731</v>
      </c>
      <c r="W76" s="45">
        <v>937004.65164092497</v>
      </c>
    </row>
    <row r="77" spans="1:23" s="97" customFormat="1" x14ac:dyDescent="0.25">
      <c r="A77" s="44" t="s">
        <v>40</v>
      </c>
      <c r="B77" s="44" t="s">
        <v>160</v>
      </c>
      <c r="C77" s="45">
        <v>3164065686.6015787</v>
      </c>
      <c r="D77" s="45">
        <v>699077827.27220297</v>
      </c>
      <c r="E77" s="46">
        <v>31177.158055503696</v>
      </c>
      <c r="F77" s="45">
        <v>158677132.24733251</v>
      </c>
      <c r="G77" s="45">
        <v>58565848.482527509</v>
      </c>
      <c r="I77" s="44" t="s">
        <v>40</v>
      </c>
      <c r="J77" s="44" t="s">
        <v>160</v>
      </c>
      <c r="K77" s="37">
        <f t="shared" si="4"/>
        <v>4.3320090935169198E-2</v>
      </c>
      <c r="L77" s="37">
        <f t="shared" si="4"/>
        <v>4.5639142871827243E-2</v>
      </c>
      <c r="M77" s="37">
        <f t="shared" si="4"/>
        <v>1.3292982928017727E-2</v>
      </c>
      <c r="N77" s="37">
        <f t="shared" si="4"/>
        <v>3.072882152908063E-2</v>
      </c>
      <c r="O77" s="37">
        <f t="shared" si="4"/>
        <v>2.5758861099606234E-2</v>
      </c>
      <c r="Q77" s="44" t="s">
        <v>40</v>
      </c>
      <c r="R77" s="44" t="s">
        <v>160</v>
      </c>
      <c r="S77" s="45">
        <v>3032689309.9178233</v>
      </c>
      <c r="T77" s="45">
        <v>668565089.62757409</v>
      </c>
      <c r="U77" s="46">
        <v>30768.157463613323</v>
      </c>
      <c r="V77" s="45">
        <v>153946536.59915695</v>
      </c>
      <c r="W77" s="45">
        <v>57095142.6339572</v>
      </c>
    </row>
    <row r="78" spans="1:23" s="97" customFormat="1" x14ac:dyDescent="0.25">
      <c r="A78" s="44" t="s">
        <v>41</v>
      </c>
      <c r="B78" s="44" t="s">
        <v>160</v>
      </c>
      <c r="C78" s="45">
        <v>124967632.11676081</v>
      </c>
      <c r="D78" s="45">
        <v>26003824.794443727</v>
      </c>
      <c r="E78" s="46">
        <v>1315.579673961186</v>
      </c>
      <c r="F78" s="45">
        <v>5720529.6924211606</v>
      </c>
      <c r="G78" s="45">
        <v>3497846.0444734534</v>
      </c>
      <c r="I78" s="44" t="s">
        <v>41</v>
      </c>
      <c r="J78" s="44" t="s">
        <v>160</v>
      </c>
      <c r="K78" s="37">
        <f t="shared" si="4"/>
        <v>1.7791316761048837E-3</v>
      </c>
      <c r="L78" s="37">
        <f t="shared" si="4"/>
        <v>4.0058479596321028E-3</v>
      </c>
      <c r="M78" s="37">
        <f t="shared" si="4"/>
        <v>-2.7052413357391614E-2</v>
      </c>
      <c r="N78" s="37">
        <f t="shared" si="4"/>
        <v>-1.0310802220428794E-2</v>
      </c>
      <c r="O78" s="37">
        <f t="shared" si="4"/>
        <v>-1.50828781027601E-2</v>
      </c>
      <c r="Q78" s="44" t="s">
        <v>41</v>
      </c>
      <c r="R78" s="44" t="s">
        <v>160</v>
      </c>
      <c r="S78" s="45">
        <v>124745693.10270414</v>
      </c>
      <c r="T78" s="45">
        <v>25900073.039703306</v>
      </c>
      <c r="U78" s="46">
        <v>1352.1588336540437</v>
      </c>
      <c r="V78" s="45">
        <v>5780127.4432978779</v>
      </c>
      <c r="W78" s="45">
        <v>3551411.55200508</v>
      </c>
    </row>
    <row r="79" spans="1:23" s="97" customFormat="1" x14ac:dyDescent="0.25">
      <c r="A79" s="44" t="s">
        <v>42</v>
      </c>
      <c r="B79" s="44" t="s">
        <v>160</v>
      </c>
      <c r="C79" s="45">
        <v>39346152.053845003</v>
      </c>
      <c r="D79" s="45">
        <v>12345761.134717993</v>
      </c>
      <c r="E79" s="46">
        <v>535.21652160869974</v>
      </c>
      <c r="F79" s="45">
        <v>3029912.7373373797</v>
      </c>
      <c r="G79" s="45">
        <v>1557395.1398654869</v>
      </c>
      <c r="I79" s="44" t="s">
        <v>42</v>
      </c>
      <c r="J79" s="44" t="s">
        <v>160</v>
      </c>
      <c r="K79" s="37">
        <f t="shared" si="4"/>
        <v>4.1464325510012889E-2</v>
      </c>
      <c r="L79" s="37">
        <f t="shared" si="4"/>
        <v>4.3779252522363699E-2</v>
      </c>
      <c r="M79" s="37">
        <f t="shared" si="4"/>
        <v>1.149062706464532E-2</v>
      </c>
      <c r="N79" s="37">
        <f t="shared" si="4"/>
        <v>2.8895452339389616E-2</v>
      </c>
      <c r="O79" s="37">
        <f t="shared" si="4"/>
        <v>2.3934332035596473E-2</v>
      </c>
      <c r="Q79" s="44" t="s">
        <v>42</v>
      </c>
      <c r="R79" s="44" t="s">
        <v>160</v>
      </c>
      <c r="S79" s="45">
        <v>37779644.573592953</v>
      </c>
      <c r="T79" s="45">
        <v>11827942.646765223</v>
      </c>
      <c r="U79" s="46">
        <v>529.13641242717472</v>
      </c>
      <c r="V79" s="45">
        <v>2944820.8080308805</v>
      </c>
      <c r="W79" s="45">
        <v>1520991.2307260588</v>
      </c>
    </row>
    <row r="80" spans="1:23" s="97" customFormat="1" x14ac:dyDescent="0.25">
      <c r="A80" s="44" t="s">
        <v>43</v>
      </c>
      <c r="B80" s="44" t="s">
        <v>160</v>
      </c>
      <c r="C80" s="45">
        <v>183348593.21999171</v>
      </c>
      <c r="D80" s="45">
        <v>36811600.637552015</v>
      </c>
      <c r="E80" s="46">
        <v>1877.8620067439549</v>
      </c>
      <c r="F80" s="45">
        <v>8887883.7044996582</v>
      </c>
      <c r="G80" s="45">
        <v>3093714.5065856557</v>
      </c>
      <c r="I80" s="44" t="s">
        <v>43</v>
      </c>
      <c r="J80" s="44" t="s">
        <v>160</v>
      </c>
      <c r="K80" s="37">
        <f t="shared" si="4"/>
        <v>5.315426050815053E-2</v>
      </c>
      <c r="L80" s="37">
        <f t="shared" si="4"/>
        <v>5.5495171460264503E-2</v>
      </c>
      <c r="M80" s="37">
        <f t="shared" si="4"/>
        <v>2.2844121747068069E-2</v>
      </c>
      <c r="N80" s="37">
        <f t="shared" si="4"/>
        <v>4.0444307795227674E-2</v>
      </c>
      <c r="O80" s="37">
        <f t="shared" si="4"/>
        <v>3.5427501307617293E-2</v>
      </c>
      <c r="Q80" s="44" t="s">
        <v>43</v>
      </c>
      <c r="R80" s="44" t="s">
        <v>160</v>
      </c>
      <c r="S80" s="45">
        <v>174094717.26537517</v>
      </c>
      <c r="T80" s="45">
        <v>34876143.096536979</v>
      </c>
      <c r="U80" s="46">
        <v>1835.9219814808871</v>
      </c>
      <c r="V80" s="45">
        <v>8542392.5508648213</v>
      </c>
      <c r="W80" s="45">
        <v>2987862.0209321035</v>
      </c>
    </row>
    <row r="81" spans="1:23" s="97" customFormat="1" x14ac:dyDescent="0.25">
      <c r="A81" s="44" t="s">
        <v>49</v>
      </c>
      <c r="B81" s="44" t="s">
        <v>160</v>
      </c>
      <c r="C81" s="45">
        <v>186614679.74913809</v>
      </c>
      <c r="D81" s="45">
        <v>34987020.570006847</v>
      </c>
      <c r="E81" s="46">
        <v>1684.0032370419151</v>
      </c>
      <c r="F81" s="45">
        <v>8171128.7073545512</v>
      </c>
      <c r="G81" s="45">
        <v>7379526.4683544766</v>
      </c>
      <c r="I81" s="44" t="s">
        <v>49</v>
      </c>
      <c r="J81" s="44" t="s">
        <v>160</v>
      </c>
      <c r="K81" s="37">
        <f t="shared" si="4"/>
        <v>5.3014632017707619E-2</v>
      </c>
      <c r="L81" s="37">
        <f t="shared" si="4"/>
        <v>5.5355232608961469E-2</v>
      </c>
      <c r="M81" s="37">
        <f t="shared" si="4"/>
        <v>1.8326510811305541E-2</v>
      </c>
      <c r="N81" s="37">
        <f t="shared" si="4"/>
        <v>4.0306364405987116E-2</v>
      </c>
      <c r="O81" s="37">
        <f t="shared" si="4"/>
        <v>3.5290223052766967E-2</v>
      </c>
      <c r="Q81" s="44" t="s">
        <v>49</v>
      </c>
      <c r="R81" s="44" t="s">
        <v>160</v>
      </c>
      <c r="S81" s="45">
        <v>177219455.52794555</v>
      </c>
      <c r="T81" s="45">
        <v>33151889.988278966</v>
      </c>
      <c r="U81" s="46">
        <v>1653.6967457522655</v>
      </c>
      <c r="V81" s="45">
        <v>7854540.7265870655</v>
      </c>
      <c r="W81" s="45">
        <v>7127978.5165887289</v>
      </c>
    </row>
    <row r="82" spans="1:23" s="97" customFormat="1" x14ac:dyDescent="0.25">
      <c r="A82" s="44" t="s">
        <v>73</v>
      </c>
      <c r="B82" s="44" t="s">
        <v>160</v>
      </c>
      <c r="C82" s="45">
        <v>1763954812.32109</v>
      </c>
      <c r="D82" s="45">
        <v>695355195.57024324</v>
      </c>
      <c r="E82" s="46">
        <v>17497.03568973338</v>
      </c>
      <c r="F82" s="45">
        <v>47241437.890156835</v>
      </c>
      <c r="G82" s="45">
        <v>27937774.214294259</v>
      </c>
      <c r="I82" s="44" t="s">
        <v>73</v>
      </c>
      <c r="J82" s="44" t="s">
        <v>160</v>
      </c>
      <c r="K82" s="37">
        <f t="shared" si="4"/>
        <v>4.5880683970576097E-2</v>
      </c>
      <c r="L82" s="37">
        <f t="shared" si="4"/>
        <v>4.8205427495356723E-2</v>
      </c>
      <c r="M82" s="37">
        <f t="shared" si="4"/>
        <v>1.5779881222659498E-2</v>
      </c>
      <c r="N82" s="37">
        <f t="shared" si="4"/>
        <v>3.3258512143429231E-2</v>
      </c>
      <c r="O82" s="37">
        <f t="shared" si="4"/>
        <v>2.8276354070899457E-2</v>
      </c>
      <c r="Q82" s="44" t="s">
        <v>73</v>
      </c>
      <c r="R82" s="44" t="s">
        <v>160</v>
      </c>
      <c r="S82" s="45">
        <v>1686573659.2671554</v>
      </c>
      <c r="T82" s="45">
        <v>663376831.80267966</v>
      </c>
      <c r="U82" s="46">
        <v>17225.223705624881</v>
      </c>
      <c r="V82" s="45">
        <v>45720831.074652813</v>
      </c>
      <c r="W82" s="45">
        <v>27169519.267548919</v>
      </c>
    </row>
    <row r="83" spans="1:23" s="97" customFormat="1" x14ac:dyDescent="0.25">
      <c r="A83" s="44" t="s">
        <v>78</v>
      </c>
      <c r="B83" s="44" t="s">
        <v>160</v>
      </c>
      <c r="C83" s="45">
        <v>71114794.784549922</v>
      </c>
      <c r="D83" s="45">
        <v>12124407.178985974</v>
      </c>
      <c r="E83" s="46">
        <v>588.99070697372042</v>
      </c>
      <c r="F83" s="45">
        <v>3367712.3193638874</v>
      </c>
      <c r="G83" s="45">
        <v>1851266.6545346084</v>
      </c>
      <c r="I83" s="44" t="s">
        <v>78</v>
      </c>
      <c r="J83" s="44" t="s">
        <v>160</v>
      </c>
      <c r="K83" s="37">
        <f t="shared" si="4"/>
        <v>4.4868494354136201E-2</v>
      </c>
      <c r="L83" s="37">
        <f t="shared" si="4"/>
        <v>4.7190988022606462E-2</v>
      </c>
      <c r="M83" s="37">
        <f t="shared" si="4"/>
        <v>1.4796822768555096E-2</v>
      </c>
      <c r="N83" s="37">
        <f t="shared" si="4"/>
        <v>3.2258538099431133E-2</v>
      </c>
      <c r="O83" s="37">
        <f t="shared" si="4"/>
        <v>2.728120169417747E-2</v>
      </c>
      <c r="Q83" s="44" t="s">
        <v>78</v>
      </c>
      <c r="R83" s="44" t="s">
        <v>160</v>
      </c>
      <c r="S83" s="45">
        <v>68061000.182140678</v>
      </c>
      <c r="T83" s="45">
        <v>11578028.571350001</v>
      </c>
      <c r="U83" s="46">
        <v>580.40259267549129</v>
      </c>
      <c r="V83" s="45">
        <v>3262469.8126153899</v>
      </c>
      <c r="W83" s="45">
        <v>1802103.1159545467</v>
      </c>
    </row>
    <row r="84" spans="1:23" s="97" customFormat="1" x14ac:dyDescent="0.25">
      <c r="A84" s="44" t="s">
        <v>79</v>
      </c>
      <c r="B84" s="44" t="s">
        <v>160</v>
      </c>
      <c r="C84" s="45">
        <v>1492427.7750526145</v>
      </c>
      <c r="D84" s="45">
        <v>353750.14673426095</v>
      </c>
      <c r="E84" s="46">
        <v>14.040430700947777</v>
      </c>
      <c r="F84" s="45">
        <v>76989.631882682355</v>
      </c>
      <c r="G84" s="45">
        <v>53266.306518689671</v>
      </c>
      <c r="I84" s="44" t="s">
        <v>79</v>
      </c>
      <c r="J84" s="44" t="s">
        <v>160</v>
      </c>
      <c r="K84" s="37">
        <f t="shared" si="4"/>
        <v>2.7052896867336029E-2</v>
      </c>
      <c r="L84" s="37">
        <f t="shared" si="4"/>
        <v>2.9335790708089338E-2</v>
      </c>
      <c r="M84" s="37">
        <f t="shared" si="4"/>
        <v>-2.5060357471513584E-3</v>
      </c>
      <c r="N84" s="37">
        <f t="shared" si="4"/>
        <v>1.4657947483039946E-2</v>
      </c>
      <c r="O84" s="37">
        <f t="shared" si="4"/>
        <v>9.7654774723914262E-3</v>
      </c>
      <c r="Q84" s="44" t="s">
        <v>79</v>
      </c>
      <c r="R84" s="44" t="s">
        <v>160</v>
      </c>
      <c r="S84" s="45">
        <v>1453116.7572816757</v>
      </c>
      <c r="T84" s="45">
        <v>343668.36354821885</v>
      </c>
      <c r="U84" s="46">
        <v>14.075704920645268</v>
      </c>
      <c r="V84" s="45">
        <v>75877.424578068705</v>
      </c>
      <c r="W84" s="45">
        <v>52751.166193583857</v>
      </c>
    </row>
    <row r="85" spans="1:23" s="97" customFormat="1" x14ac:dyDescent="0.25">
      <c r="A85" s="44" t="s">
        <v>103</v>
      </c>
      <c r="B85" s="44" t="s">
        <v>160</v>
      </c>
      <c r="C85" s="45">
        <v>592083413.21064138</v>
      </c>
      <c r="D85" s="45">
        <v>158263144.65806866</v>
      </c>
      <c r="E85" s="46">
        <v>6590.404480577381</v>
      </c>
      <c r="F85" s="45">
        <v>25929185.047903709</v>
      </c>
      <c r="G85" s="45">
        <v>9192678.5646367483</v>
      </c>
      <c r="I85" s="44" t="s">
        <v>103</v>
      </c>
      <c r="J85" s="44" t="s">
        <v>160</v>
      </c>
      <c r="K85" s="37">
        <f t="shared" si="4"/>
        <v>3.7103997108331344E-2</v>
      </c>
      <c r="L85" s="37">
        <f t="shared" si="4"/>
        <v>3.940923214972103E-2</v>
      </c>
      <c r="M85" s="37">
        <f t="shared" si="4"/>
        <v>1.0438480666495442E-2</v>
      </c>
      <c r="N85" s="37">
        <f t="shared" si="4"/>
        <v>2.4587746397566557E-2</v>
      </c>
      <c r="O85" s="37">
        <f t="shared" si="4"/>
        <v>1.9647396957675589E-2</v>
      </c>
      <c r="Q85" s="44" t="s">
        <v>103</v>
      </c>
      <c r="R85" s="44" t="s">
        <v>160</v>
      </c>
      <c r="S85" s="45">
        <v>570900714.74172032</v>
      </c>
      <c r="T85" s="45">
        <v>152262592.79104781</v>
      </c>
      <c r="U85" s="46">
        <v>6522.3213552103471</v>
      </c>
      <c r="V85" s="45">
        <v>25306944.318893418</v>
      </c>
      <c r="W85" s="45">
        <v>9015546.5429176446</v>
      </c>
    </row>
    <row r="86" spans="1:23" s="97" customFormat="1" x14ac:dyDescent="0.25">
      <c r="A86" s="44" t="s">
        <v>106</v>
      </c>
      <c r="B86" s="44" t="s">
        <v>160</v>
      </c>
      <c r="C86" s="45">
        <v>22348344.527106069</v>
      </c>
      <c r="D86" s="45">
        <v>3866600.2555941939</v>
      </c>
      <c r="E86" s="46">
        <v>195.06266372276394</v>
      </c>
      <c r="F86" s="45">
        <v>1015449.3170609238</v>
      </c>
      <c r="G86" s="45">
        <v>571250.45147388813</v>
      </c>
      <c r="I86" s="44" t="s">
        <v>106</v>
      </c>
      <c r="J86" s="44" t="s">
        <v>160</v>
      </c>
      <c r="K86" s="37">
        <f t="shared" si="4"/>
        <v>3.5377195475500667E-2</v>
      </c>
      <c r="L86" s="37">
        <f t="shared" si="4"/>
        <v>3.767859224836112E-2</v>
      </c>
      <c r="M86" s="37">
        <f t="shared" si="4"/>
        <v>9.5823826282048774E-3</v>
      </c>
      <c r="N86" s="37">
        <f t="shared" si="4"/>
        <v>2.2881784605508049E-2</v>
      </c>
      <c r="O86" s="37">
        <f t="shared" si="4"/>
        <v>1.7949660959273528E-2</v>
      </c>
      <c r="Q86" s="44" t="s">
        <v>106</v>
      </c>
      <c r="R86" s="44" t="s">
        <v>160</v>
      </c>
      <c r="S86" s="45">
        <v>21584737.064681545</v>
      </c>
      <c r="T86" s="45">
        <v>3726202.2021831879</v>
      </c>
      <c r="U86" s="46">
        <v>193.21123969592776</v>
      </c>
      <c r="V86" s="45">
        <v>992733.79616643512</v>
      </c>
      <c r="W86" s="45">
        <v>561177.50551197724</v>
      </c>
    </row>
    <row r="87" spans="1:23" s="97" customFormat="1" x14ac:dyDescent="0.25">
      <c r="A87" s="44" t="s">
        <v>119</v>
      </c>
      <c r="B87" s="44" t="s">
        <v>160</v>
      </c>
      <c r="C87" s="45">
        <v>285067685.06504697</v>
      </c>
      <c r="D87" s="45">
        <v>63681675.045832358</v>
      </c>
      <c r="E87" s="46">
        <v>3136.5920098957049</v>
      </c>
      <c r="F87" s="45">
        <v>6889609.4258707697</v>
      </c>
      <c r="G87" s="45">
        <v>5584018.4906602921</v>
      </c>
      <c r="I87" s="44" t="s">
        <v>119</v>
      </c>
      <c r="J87" s="44" t="s">
        <v>160</v>
      </c>
      <c r="K87" s="37">
        <f t="shared" si="4"/>
        <v>3.2895652504125739E-2</v>
      </c>
      <c r="L87" s="37">
        <f t="shared" si="4"/>
        <v>3.5191533398318375E-2</v>
      </c>
      <c r="M87" s="37">
        <f t="shared" si="4"/>
        <v>8.3521057803395138E-3</v>
      </c>
      <c r="N87" s="37">
        <f t="shared" si="4"/>
        <v>2.0430190042457053E-2</v>
      </c>
      <c r="O87" s="37">
        <f t="shared" si="4"/>
        <v>1.5509887476328643E-2</v>
      </c>
      <c r="Q87" s="44" t="s">
        <v>119</v>
      </c>
      <c r="R87" s="44" t="s">
        <v>160</v>
      </c>
      <c r="S87" s="45">
        <v>275988851.7043674</v>
      </c>
      <c r="T87" s="45">
        <v>61516804.370277911</v>
      </c>
      <c r="U87" s="46">
        <v>3110.6118506772705</v>
      </c>
      <c r="V87" s="45">
        <v>6751671.4941412248</v>
      </c>
      <c r="W87" s="45">
        <v>5498733.7489517601</v>
      </c>
    </row>
    <row r="88" spans="1:23" s="97" customFormat="1" x14ac:dyDescent="0.25">
      <c r="A88" s="44" t="s">
        <v>120</v>
      </c>
      <c r="B88" s="44" t="s">
        <v>160</v>
      </c>
      <c r="C88" s="45">
        <v>140800527.08852983</v>
      </c>
      <c r="D88" s="45">
        <v>29419595.741024844</v>
      </c>
      <c r="E88" s="46">
        <v>1437.904443617158</v>
      </c>
      <c r="F88" s="45">
        <v>5939128.3370957719</v>
      </c>
      <c r="G88" s="45">
        <v>4223523.6227838723</v>
      </c>
      <c r="I88" s="44" t="s">
        <v>120</v>
      </c>
      <c r="J88" s="44" t="s">
        <v>160</v>
      </c>
      <c r="K88" s="37">
        <f t="shared" si="4"/>
        <v>6.5864238265097352E-2</v>
      </c>
      <c r="L88" s="37">
        <f t="shared" si="4"/>
        <v>6.8233400468949545E-2</v>
      </c>
      <c r="M88" s="37">
        <f t="shared" si="4"/>
        <v>2.469697195290399E-2</v>
      </c>
      <c r="N88" s="37">
        <f t="shared" si="4"/>
        <v>5.3000895662078884E-2</v>
      </c>
      <c r="O88" s="37">
        <f t="shared" si="4"/>
        <v>4.792354391414011E-2</v>
      </c>
      <c r="Q88" s="44" t="s">
        <v>120</v>
      </c>
      <c r="R88" s="44" t="s">
        <v>160</v>
      </c>
      <c r="S88" s="45">
        <v>132099869.78989954</v>
      </c>
      <c r="T88" s="45">
        <v>27540419.283004798</v>
      </c>
      <c r="U88" s="46">
        <v>1403.2484558598319</v>
      </c>
      <c r="V88" s="45">
        <v>5640193.0535505563</v>
      </c>
      <c r="W88" s="45">
        <v>4030373.8257549061</v>
      </c>
    </row>
    <row r="89" spans="1:23" s="102" customFormat="1" ht="15.75" thickBot="1" x14ac:dyDescent="0.3">
      <c r="A89" s="47" t="s">
        <v>155</v>
      </c>
      <c r="B89" s="47" t="s">
        <v>160</v>
      </c>
      <c r="C89" s="48">
        <f>SUM(C73:C88)</f>
        <v>10799179648.589191</v>
      </c>
      <c r="D89" s="48">
        <f>SUM(D73:D88)</f>
        <v>2998521417.2095141</v>
      </c>
      <c r="E89" s="49">
        <f>SUM(E73:E88)</f>
        <v>99995.908852678025</v>
      </c>
      <c r="F89" s="48">
        <f>SUM(F73:F88)</f>
        <v>442392443.3570084</v>
      </c>
      <c r="G89" s="48">
        <f>SUM(G73:G88)</f>
        <v>245722317.49131376</v>
      </c>
      <c r="H89" s="99"/>
      <c r="I89" s="47" t="s">
        <v>155</v>
      </c>
      <c r="J89" s="47" t="s">
        <v>160</v>
      </c>
      <c r="K89" s="50">
        <f t="shared" si="4"/>
        <v>4.3793580350289352E-2</v>
      </c>
      <c r="L89" s="50">
        <f t="shared" si="4"/>
        <v>4.6359129728396509E-2</v>
      </c>
      <c r="M89" s="50">
        <f t="shared" si="4"/>
        <v>1.3701463107574696E-2</v>
      </c>
      <c r="N89" s="50">
        <f t="shared" si="4"/>
        <v>3.1114802911440531E-2</v>
      </c>
      <c r="O89" s="50">
        <f t="shared" si="4"/>
        <v>2.6499087066625293E-2</v>
      </c>
      <c r="P89" s="99"/>
      <c r="Q89" s="47" t="s">
        <v>155</v>
      </c>
      <c r="R89" s="47" t="s">
        <v>160</v>
      </c>
      <c r="S89" s="48">
        <f>SUM(S73:S88)</f>
        <v>10346087437.101374</v>
      </c>
      <c r="T89" s="48">
        <f>SUM(T73:T88)</f>
        <v>2865671385.6817408</v>
      </c>
      <c r="U89" s="49">
        <f>SUM(U73:U88)</f>
        <v>98644.337107034822</v>
      </c>
      <c r="V89" s="48">
        <f>SUM(V73:V88)</f>
        <v>429042859.34783947</v>
      </c>
      <c r="W89" s="48">
        <f>SUM(W73:W88)</f>
        <v>239378992.72127172</v>
      </c>
    </row>
    <row r="90" spans="1:23" s="100" customFormat="1" ht="15.75" thickTop="1" x14ac:dyDescent="0.25">
      <c r="A90" s="19"/>
      <c r="B90" s="19"/>
      <c r="E90" s="101"/>
      <c r="K90" s="17"/>
      <c r="L90" s="17"/>
      <c r="M90" s="17"/>
      <c r="N90" s="17"/>
      <c r="O90" s="17"/>
      <c r="Q90" s="19"/>
      <c r="R90" s="19"/>
      <c r="U90" s="101"/>
    </row>
    <row r="91" spans="1:23" s="97" customFormat="1" x14ac:dyDescent="0.25">
      <c r="A91" s="44" t="s">
        <v>11</v>
      </c>
      <c r="B91" s="44" t="s">
        <v>161</v>
      </c>
      <c r="C91" s="45">
        <v>126427515.51679213</v>
      </c>
      <c r="D91" s="45">
        <v>22928736.232288778</v>
      </c>
      <c r="E91" s="46">
        <v>1110.4522660535879</v>
      </c>
      <c r="F91" s="45">
        <v>5554517.5199598959</v>
      </c>
      <c r="G91" s="45">
        <v>4296229.799603113</v>
      </c>
      <c r="I91" s="44" t="s">
        <v>11</v>
      </c>
      <c r="J91" s="44" t="s">
        <v>161</v>
      </c>
      <c r="K91" s="37">
        <f t="shared" ref="K91:O105" si="5">(C91/S91)-1</f>
        <v>2.8453062917857208E-2</v>
      </c>
      <c r="L91" s="37">
        <f t="shared" si="5"/>
        <v>3.07390689940783E-2</v>
      </c>
      <c r="M91" s="37">
        <f t="shared" si="5"/>
        <v>6.149599043360876E-3</v>
      </c>
      <c r="N91" s="37">
        <f t="shared" si="5"/>
        <v>1.6041215682068399E-2</v>
      </c>
      <c r="O91" s="37">
        <f t="shared" si="5"/>
        <v>1.1142075839288834E-2</v>
      </c>
      <c r="Q91" s="44" t="s">
        <v>11</v>
      </c>
      <c r="R91" s="44" t="s">
        <v>161</v>
      </c>
      <c r="S91" s="45">
        <v>122929786.56517448</v>
      </c>
      <c r="T91" s="45">
        <v>22244947.263583843</v>
      </c>
      <c r="U91" s="46">
        <v>1103.665167793534</v>
      </c>
      <c r="V91" s="45">
        <v>5466823.0325982878</v>
      </c>
      <c r="W91" s="45">
        <v>4248888.3632273618</v>
      </c>
    </row>
    <row r="92" spans="1:23" s="97" customFormat="1" x14ac:dyDescent="0.25">
      <c r="A92" s="44" t="s">
        <v>20</v>
      </c>
      <c r="B92" s="44" t="s">
        <v>161</v>
      </c>
      <c r="C92" s="45">
        <v>4211623.4315419151</v>
      </c>
      <c r="D92" s="45">
        <v>964077.12317588367</v>
      </c>
      <c r="E92" s="46">
        <v>42.072610445632733</v>
      </c>
      <c r="F92" s="45">
        <v>163698.14481265924</v>
      </c>
      <c r="G92" s="45">
        <v>113059.57180288136</v>
      </c>
      <c r="I92" s="44" t="s">
        <v>20</v>
      </c>
      <c r="J92" s="44" t="s">
        <v>161</v>
      </c>
      <c r="K92" s="37">
        <f t="shared" si="5"/>
        <v>2.795698111664402E-2</v>
      </c>
      <c r="L92" s="37">
        <f t="shared" si="5"/>
        <v>3.024188452123866E-2</v>
      </c>
      <c r="M92" s="37">
        <f t="shared" si="5"/>
        <v>5.9036561111933672E-3</v>
      </c>
      <c r="N92" s="37">
        <f t="shared" si="5"/>
        <v>1.5551120825477271E-2</v>
      </c>
      <c r="O92" s="37">
        <f t="shared" si="5"/>
        <v>1.0654344118366632E-2</v>
      </c>
      <c r="Q92" s="44" t="s">
        <v>20</v>
      </c>
      <c r="R92" s="44" t="s">
        <v>161</v>
      </c>
      <c r="S92" s="45">
        <v>4097081.404094297</v>
      </c>
      <c r="T92" s="45">
        <v>935777.44960728113</v>
      </c>
      <c r="U92" s="46">
        <v>41.825685978997967</v>
      </c>
      <c r="V92" s="45">
        <v>161191.4372952485</v>
      </c>
      <c r="W92" s="45">
        <v>111867.69488583918</v>
      </c>
    </row>
    <row r="93" spans="1:23" s="97" customFormat="1" x14ac:dyDescent="0.25">
      <c r="A93" s="44" t="s">
        <v>29</v>
      </c>
      <c r="B93" s="44" t="s">
        <v>161</v>
      </c>
      <c r="C93" s="45">
        <v>20133183.107479163</v>
      </c>
      <c r="D93" s="45">
        <v>4108531.6180767198</v>
      </c>
      <c r="E93" s="46">
        <v>195.04272863995493</v>
      </c>
      <c r="F93" s="45">
        <v>841295.31187469163</v>
      </c>
      <c r="G93" s="45">
        <v>578448.9729842185</v>
      </c>
      <c r="I93" s="44" t="s">
        <v>29</v>
      </c>
      <c r="J93" s="44" t="s">
        <v>161</v>
      </c>
      <c r="K93" s="37">
        <f t="shared" si="5"/>
        <v>5.359508907281163E-2</v>
      </c>
      <c r="L93" s="37">
        <f t="shared" si="5"/>
        <v>5.5936979881774818E-2</v>
      </c>
      <c r="M93" s="37">
        <f t="shared" si="5"/>
        <v>1.8614284540920956E-2</v>
      </c>
      <c r="N93" s="37">
        <f t="shared" si="5"/>
        <v>4.0879816236881306E-2</v>
      </c>
      <c r="O93" s="37">
        <f t="shared" si="5"/>
        <v>3.586090981796386E-2</v>
      </c>
      <c r="Q93" s="44" t="s">
        <v>29</v>
      </c>
      <c r="R93" s="44" t="s">
        <v>161</v>
      </c>
      <c r="S93" s="45">
        <v>19109032.792851035</v>
      </c>
      <c r="T93" s="45">
        <v>3890887.1422769194</v>
      </c>
      <c r="U93" s="46">
        <v>191.47849347887231</v>
      </c>
      <c r="V93" s="45">
        <v>808254.03543345421</v>
      </c>
      <c r="W93" s="45">
        <v>558423.40173438122</v>
      </c>
    </row>
    <row r="94" spans="1:23" s="97" customFormat="1" x14ac:dyDescent="0.25">
      <c r="A94" s="44" t="s">
        <v>48</v>
      </c>
      <c r="B94" s="44" t="s">
        <v>161</v>
      </c>
      <c r="C94" s="45">
        <v>142036349.42369953</v>
      </c>
      <c r="D94" s="45">
        <v>27968299.119255483</v>
      </c>
      <c r="E94" s="46">
        <v>1362.2412230112532</v>
      </c>
      <c r="F94" s="45">
        <v>6100740.7946902933</v>
      </c>
      <c r="G94" s="45">
        <v>4222989.772724444</v>
      </c>
      <c r="I94" s="44" t="s">
        <v>48</v>
      </c>
      <c r="J94" s="44" t="s">
        <v>161</v>
      </c>
      <c r="K94" s="37">
        <f t="shared" si="5"/>
        <v>3.6889469572284117E-2</v>
      </c>
      <c r="L94" s="37">
        <f t="shared" si="5"/>
        <v>3.9194227770083634E-2</v>
      </c>
      <c r="M94" s="37">
        <f t="shared" si="5"/>
        <v>1.033212415207152E-2</v>
      </c>
      <c r="N94" s="37">
        <f t="shared" si="5"/>
        <v>2.4375807879045919E-2</v>
      </c>
      <c r="O94" s="37">
        <f t="shared" si="5"/>
        <v>1.943648036270007E-2</v>
      </c>
      <c r="Q94" s="44" t="s">
        <v>48</v>
      </c>
      <c r="R94" s="44" t="s">
        <v>161</v>
      </c>
      <c r="S94" s="45">
        <v>136983114.97202241</v>
      </c>
      <c r="T94" s="45">
        <v>26913447.334354635</v>
      </c>
      <c r="U94" s="46">
        <v>1348.3103134570958</v>
      </c>
      <c r="V94" s="45">
        <v>5955568.9891991708</v>
      </c>
      <c r="W94" s="45">
        <v>4142474.6456218325</v>
      </c>
    </row>
    <row r="95" spans="1:23" s="97" customFormat="1" x14ac:dyDescent="0.25">
      <c r="A95" s="44" t="s">
        <v>60</v>
      </c>
      <c r="B95" s="44" t="s">
        <v>161</v>
      </c>
      <c r="C95" s="45">
        <v>124802809.26358774</v>
      </c>
      <c r="D95" s="45">
        <v>24522382.910814166</v>
      </c>
      <c r="E95" s="46">
        <v>1172.820744932143</v>
      </c>
      <c r="F95" s="45">
        <v>5409680.6600724645</v>
      </c>
      <c r="G95" s="45">
        <v>4674366.2529053679</v>
      </c>
      <c r="I95" s="44" t="s">
        <v>60</v>
      </c>
      <c r="J95" s="44" t="s">
        <v>161</v>
      </c>
      <c r="K95" s="37">
        <f t="shared" si="5"/>
        <v>5.2247767179258497E-2</v>
      </c>
      <c r="L95" s="37">
        <f t="shared" si="5"/>
        <v>5.4586663212721653E-2</v>
      </c>
      <c r="M95" s="37">
        <f t="shared" si="5"/>
        <v>1.7946321522999797E-2</v>
      </c>
      <c r="N95" s="37">
        <f t="shared" si="5"/>
        <v>3.954875444709316E-2</v>
      </c>
      <c r="O95" s="37">
        <f t="shared" si="5"/>
        <v>3.4536266131837801E-2</v>
      </c>
      <c r="Q95" s="44" t="s">
        <v>60</v>
      </c>
      <c r="R95" s="44" t="s">
        <v>161</v>
      </c>
      <c r="S95" s="45">
        <v>118605915.02906618</v>
      </c>
      <c r="T95" s="45">
        <v>23253075.130031046</v>
      </c>
      <c r="U95" s="46">
        <v>1152.1439982978945</v>
      </c>
      <c r="V95" s="45">
        <v>5203873.9279233925</v>
      </c>
      <c r="W95" s="45">
        <v>4518320.3392017987</v>
      </c>
    </row>
    <row r="96" spans="1:23" s="97" customFormat="1" x14ac:dyDescent="0.25">
      <c r="A96" s="44" t="s">
        <v>72</v>
      </c>
      <c r="B96" s="44" t="s">
        <v>161</v>
      </c>
      <c r="C96" s="45">
        <v>39325620.140346065</v>
      </c>
      <c r="D96" s="45">
        <v>7776417.5177997816</v>
      </c>
      <c r="E96" s="46">
        <v>373.60469079802408</v>
      </c>
      <c r="F96" s="45">
        <v>1626365.7416950716</v>
      </c>
      <c r="G96" s="45">
        <v>1360599.2069906362</v>
      </c>
      <c r="I96" s="44" t="s">
        <v>72</v>
      </c>
      <c r="J96" s="44" t="s">
        <v>161</v>
      </c>
      <c r="K96" s="37">
        <f t="shared" si="5"/>
        <v>3.6159096423757253E-2</v>
      </c>
      <c r="L96" s="37">
        <f t="shared" si="5"/>
        <v>3.8462231176097372E-2</v>
      </c>
      <c r="M96" s="37">
        <f t="shared" si="5"/>
        <v>6.3380842806657345E-3</v>
      </c>
      <c r="N96" s="37">
        <f t="shared" si="5"/>
        <v>2.3654249211482181E-2</v>
      </c>
      <c r="O96" s="37">
        <f t="shared" si="5"/>
        <v>1.8718400901257537E-2</v>
      </c>
      <c r="Q96" s="44" t="s">
        <v>72</v>
      </c>
      <c r="R96" s="44" t="s">
        <v>161</v>
      </c>
      <c r="S96" s="45">
        <v>37953264.393543571</v>
      </c>
      <c r="T96" s="45">
        <v>7488397.0589789264</v>
      </c>
      <c r="U96" s="46">
        <v>371.25166644674698</v>
      </c>
      <c r="V96" s="45">
        <v>1588784.2432616837</v>
      </c>
      <c r="W96" s="45">
        <v>1335598.9307613543</v>
      </c>
    </row>
    <row r="97" spans="1:23" s="97" customFormat="1" x14ac:dyDescent="0.25">
      <c r="A97" s="44" t="s">
        <v>94</v>
      </c>
      <c r="B97" s="44" t="s">
        <v>161</v>
      </c>
      <c r="C97" s="45">
        <v>69302547.534432009</v>
      </c>
      <c r="D97" s="45">
        <v>14805681.563135613</v>
      </c>
      <c r="E97" s="46">
        <v>743.72258105479284</v>
      </c>
      <c r="F97" s="45">
        <v>3480237.6513793836</v>
      </c>
      <c r="G97" s="45">
        <v>2572144.0067831967</v>
      </c>
      <c r="I97" s="44" t="s">
        <v>94</v>
      </c>
      <c r="J97" s="44" t="s">
        <v>161</v>
      </c>
      <c r="K97" s="37">
        <f t="shared" si="5"/>
        <v>3.2380443402900694E-2</v>
      </c>
      <c r="L97" s="37">
        <f t="shared" si="5"/>
        <v>3.4675179110036591E-2</v>
      </c>
      <c r="M97" s="37">
        <f t="shared" si="5"/>
        <v>8.0966800890021062E-3</v>
      </c>
      <c r="N97" s="37">
        <f t="shared" si="5"/>
        <v>1.992119872295639E-2</v>
      </c>
      <c r="O97" s="37">
        <f t="shared" si="5"/>
        <v>1.500335040731926E-2</v>
      </c>
      <c r="Q97" s="44" t="s">
        <v>94</v>
      </c>
      <c r="R97" s="44" t="s">
        <v>161</v>
      </c>
      <c r="S97" s="45">
        <v>67128884.489519268</v>
      </c>
      <c r="T97" s="45">
        <v>14309497.185262084</v>
      </c>
      <c r="U97" s="46">
        <v>737.74926130014796</v>
      </c>
      <c r="V97" s="45">
        <v>3412261.3156163343</v>
      </c>
      <c r="W97" s="45">
        <v>2534123.6615140229</v>
      </c>
    </row>
    <row r="98" spans="1:23" s="97" customFormat="1" x14ac:dyDescent="0.25">
      <c r="A98" s="44" t="s">
        <v>111</v>
      </c>
      <c r="B98" s="44" t="s">
        <v>161</v>
      </c>
      <c r="C98" s="45">
        <v>130351308.46599719</v>
      </c>
      <c r="D98" s="45">
        <v>20813805.862005875</v>
      </c>
      <c r="E98" s="46">
        <v>967.53980015447041</v>
      </c>
      <c r="F98" s="45">
        <v>5508434.9254840184</v>
      </c>
      <c r="G98" s="45">
        <v>2886947.0019642692</v>
      </c>
      <c r="I98" s="44" t="s">
        <v>111</v>
      </c>
      <c r="J98" s="44" t="s">
        <v>161</v>
      </c>
      <c r="K98" s="37">
        <f t="shared" si="5"/>
        <v>3.7614318912327915E-2</v>
      </c>
      <c r="L98" s="37">
        <f t="shared" si="5"/>
        <v>3.9920688277476968E-2</v>
      </c>
      <c r="M98" s="37">
        <f t="shared" si="5"/>
        <v>1.0691483377977651E-2</v>
      </c>
      <c r="N98" s="37">
        <f t="shared" si="5"/>
        <v>2.50919094020019E-2</v>
      </c>
      <c r="O98" s="37">
        <f t="shared" si="5"/>
        <v>2.0149128992753118E-2</v>
      </c>
      <c r="Q98" s="44" t="s">
        <v>111</v>
      </c>
      <c r="R98" s="44" t="s">
        <v>161</v>
      </c>
      <c r="S98" s="45">
        <v>125625973.05194965</v>
      </c>
      <c r="T98" s="45">
        <v>20014801.22150645</v>
      </c>
      <c r="U98" s="46">
        <v>957.30479188438017</v>
      </c>
      <c r="V98" s="45">
        <v>5373601.0156371454</v>
      </c>
      <c r="W98" s="45">
        <v>2829926.4489052733</v>
      </c>
    </row>
    <row r="99" spans="1:23" s="97" customFormat="1" x14ac:dyDescent="0.25">
      <c r="A99" s="44" t="s">
        <v>112</v>
      </c>
      <c r="B99" s="44" t="s">
        <v>161</v>
      </c>
      <c r="C99" s="45">
        <v>218263838.27846926</v>
      </c>
      <c r="D99" s="45">
        <v>42260181.93203225</v>
      </c>
      <c r="E99" s="46">
        <v>2141.3056143791382</v>
      </c>
      <c r="F99" s="45">
        <v>8490459.5001169872</v>
      </c>
      <c r="G99" s="45">
        <v>5788558.9887234503</v>
      </c>
      <c r="I99" s="44" t="s">
        <v>112</v>
      </c>
      <c r="J99" s="44" t="s">
        <v>161</v>
      </c>
      <c r="K99" s="37">
        <f t="shared" si="5"/>
        <v>3.5823165655574307E-2</v>
      </c>
      <c r="L99" s="37">
        <f t="shared" si="5"/>
        <v>3.8125553713869165E-2</v>
      </c>
      <c r="M99" s="37">
        <f t="shared" si="5"/>
        <v>9.8034816757377463E-3</v>
      </c>
      <c r="N99" s="37">
        <f t="shared" si="5"/>
        <v>2.3322372611181974E-2</v>
      </c>
      <c r="O99" s="37">
        <f t="shared" si="5"/>
        <v>1.8388124541036444E-2</v>
      </c>
      <c r="Q99" s="44" t="s">
        <v>112</v>
      </c>
      <c r="R99" s="44" t="s">
        <v>161</v>
      </c>
      <c r="S99" s="45">
        <v>210715347.47953787</v>
      </c>
      <c r="T99" s="45">
        <v>40708160.76229649</v>
      </c>
      <c r="U99" s="46">
        <v>2120.5171632263614</v>
      </c>
      <c r="V99" s="45">
        <v>8296954.8280783966</v>
      </c>
      <c r="W99" s="45">
        <v>5684040.1505390862</v>
      </c>
    </row>
    <row r="100" spans="1:23" s="97" customFormat="1" x14ac:dyDescent="0.25">
      <c r="A100" s="44" t="s">
        <v>116</v>
      </c>
      <c r="B100" s="44" t="s">
        <v>161</v>
      </c>
      <c r="C100" s="45">
        <v>223671059.45651284</v>
      </c>
      <c r="D100" s="45">
        <v>37750729.712445848</v>
      </c>
      <c r="E100" s="46">
        <v>1834.7860157722134</v>
      </c>
      <c r="F100" s="45">
        <v>10165477.34104052</v>
      </c>
      <c r="G100" s="45">
        <v>6551562.4231191315</v>
      </c>
      <c r="I100" s="44" t="s">
        <v>116</v>
      </c>
      <c r="J100" s="44" t="s">
        <v>161</v>
      </c>
      <c r="K100" s="37">
        <f t="shared" si="5"/>
        <v>4.955720938997521E-2</v>
      </c>
      <c r="L100" s="37">
        <f t="shared" si="5"/>
        <v>5.189012495463885E-2</v>
      </c>
      <c r="M100" s="37">
        <f t="shared" si="5"/>
        <v>1.6612421206066985E-2</v>
      </c>
      <c r="N100" s="37">
        <f t="shared" si="5"/>
        <v>3.6890667553627354E-2</v>
      </c>
      <c r="O100" s="37">
        <f t="shared" si="5"/>
        <v>3.1890995981634696E-2</v>
      </c>
      <c r="Q100" s="44" t="s">
        <v>116</v>
      </c>
      <c r="R100" s="44" t="s">
        <v>161</v>
      </c>
      <c r="S100" s="45">
        <v>213109926.21975812</v>
      </c>
      <c r="T100" s="45">
        <v>35888472.395416573</v>
      </c>
      <c r="U100" s="46">
        <v>1804.8038539559639</v>
      </c>
      <c r="V100" s="45">
        <v>9803808.3079909366</v>
      </c>
      <c r="W100" s="45">
        <v>6349083.8166357391</v>
      </c>
    </row>
    <row r="101" spans="1:23" s="97" customFormat="1" x14ac:dyDescent="0.25">
      <c r="A101" s="44" t="s">
        <v>121</v>
      </c>
      <c r="B101" s="44" t="s">
        <v>161</v>
      </c>
      <c r="C101" s="45">
        <v>56327134.685387708</v>
      </c>
      <c r="D101" s="45">
        <v>11793092.645739371</v>
      </c>
      <c r="E101" s="46">
        <v>576.79087316914683</v>
      </c>
      <c r="F101" s="45">
        <v>2281075.3285239744</v>
      </c>
      <c r="G101" s="45">
        <v>2088982.2915454484</v>
      </c>
      <c r="I101" s="44" t="s">
        <v>121</v>
      </c>
      <c r="J101" s="44" t="s">
        <v>161</v>
      </c>
      <c r="K101" s="37">
        <f t="shared" si="5"/>
        <v>3.1156663620369063E-2</v>
      </c>
      <c r="L101" s="37">
        <f t="shared" si="5"/>
        <v>3.3448679156678152E-2</v>
      </c>
      <c r="M101" s="37">
        <f t="shared" si="5"/>
        <v>7.4899656574158868E-3</v>
      </c>
      <c r="N101" s="37">
        <f t="shared" si="5"/>
        <v>1.871218808085362E-2</v>
      </c>
      <c r="O101" s="37">
        <f t="shared" si="5"/>
        <v>1.3800169363579196E-2</v>
      </c>
      <c r="Q101" s="44" t="s">
        <v>121</v>
      </c>
      <c r="R101" s="44" t="s">
        <v>161</v>
      </c>
      <c r="S101" s="45">
        <v>54625195.833603337</v>
      </c>
      <c r="T101" s="45">
        <v>11411396.505303824</v>
      </c>
      <c r="U101" s="46">
        <v>572.50284651001402</v>
      </c>
      <c r="V101" s="45">
        <v>2239175.4562407658</v>
      </c>
      <c r="W101" s="45">
        <v>2060546.4022133898</v>
      </c>
    </row>
    <row r="102" spans="1:23" s="97" customFormat="1" x14ac:dyDescent="0.25">
      <c r="A102" s="44" t="s">
        <v>127</v>
      </c>
      <c r="B102" s="44" t="s">
        <v>161</v>
      </c>
      <c r="C102" s="45">
        <v>144284291.14633426</v>
      </c>
      <c r="D102" s="45">
        <v>32870731.610302359</v>
      </c>
      <c r="E102" s="46">
        <v>1682.0140907806001</v>
      </c>
      <c r="F102" s="45">
        <v>6594796.8674292387</v>
      </c>
      <c r="G102" s="45">
        <v>2844354.7077897349</v>
      </c>
      <c r="I102" s="44" t="s">
        <v>127</v>
      </c>
      <c r="J102" s="44" t="s">
        <v>161</v>
      </c>
      <c r="K102" s="37">
        <f t="shared" si="5"/>
        <v>3.0724452979678851E-2</v>
      </c>
      <c r="L102" s="37">
        <f t="shared" si="5"/>
        <v>3.3015507814730061E-2</v>
      </c>
      <c r="M102" s="37">
        <f t="shared" si="5"/>
        <v>7.2756881894147085E-3</v>
      </c>
      <c r="N102" s="37">
        <f t="shared" si="5"/>
        <v>1.8285193558077895E-2</v>
      </c>
      <c r="O102" s="37">
        <f t="shared" si="5"/>
        <v>1.3375233719761459E-2</v>
      </c>
      <c r="Q102" s="44" t="s">
        <v>127</v>
      </c>
      <c r="R102" s="44" t="s">
        <v>161</v>
      </c>
      <c r="S102" s="45">
        <v>139983378.41818807</v>
      </c>
      <c r="T102" s="45">
        <v>31820172.457854021</v>
      </c>
      <c r="U102" s="46">
        <v>1669.8646760789318</v>
      </c>
      <c r="V102" s="45">
        <v>6476375.0952577358</v>
      </c>
      <c r="W102" s="45">
        <v>2806812.9288586029</v>
      </c>
    </row>
    <row r="103" spans="1:23" s="97" customFormat="1" x14ac:dyDescent="0.25">
      <c r="A103" s="44" t="s">
        <v>129</v>
      </c>
      <c r="B103" s="44" t="s">
        <v>161</v>
      </c>
      <c r="C103" s="45">
        <v>36282493.325386435</v>
      </c>
      <c r="D103" s="45">
        <v>7513668.7015151149</v>
      </c>
      <c r="E103" s="46">
        <v>370.9033598492868</v>
      </c>
      <c r="F103" s="45">
        <v>1607076.03956683</v>
      </c>
      <c r="G103" s="45">
        <v>1205463.2206506892</v>
      </c>
      <c r="I103" s="44" t="s">
        <v>129</v>
      </c>
      <c r="J103" s="44" t="s">
        <v>161</v>
      </c>
      <c r="K103" s="37">
        <f t="shared" si="5"/>
        <v>2.6738865851442251E-2</v>
      </c>
      <c r="L103" s="37">
        <f t="shared" si="5"/>
        <v>2.9021061676081983E-2</v>
      </c>
      <c r="M103" s="37">
        <f t="shared" si="5"/>
        <v>5.2997499825886418E-3</v>
      </c>
      <c r="N103" s="37">
        <f t="shared" si="5"/>
        <v>1.4347706338689203E-2</v>
      </c>
      <c r="O103" s="37">
        <f t="shared" si="5"/>
        <v>9.4567322464422787E-3</v>
      </c>
      <c r="Q103" s="44" t="s">
        <v>129</v>
      </c>
      <c r="R103" s="44" t="s">
        <v>161</v>
      </c>
      <c r="S103" s="45">
        <v>35337605.823753931</v>
      </c>
      <c r="T103" s="45">
        <v>7301763.7649483681</v>
      </c>
      <c r="U103" s="46">
        <v>368.94802754671997</v>
      </c>
      <c r="V103" s="45">
        <v>1584344.3323469495</v>
      </c>
      <c r="W103" s="45">
        <v>1194170.27213049</v>
      </c>
    </row>
    <row r="104" spans="1:23" s="97" customFormat="1" x14ac:dyDescent="0.25">
      <c r="A104" s="44" t="s">
        <v>132</v>
      </c>
      <c r="B104" s="44" t="s">
        <v>161</v>
      </c>
      <c r="C104" s="45">
        <v>117016898.83242212</v>
      </c>
      <c r="D104" s="45">
        <v>22548970.966877405</v>
      </c>
      <c r="E104" s="46">
        <v>1094.1634035229431</v>
      </c>
      <c r="F104" s="45">
        <v>4948998.6257361164</v>
      </c>
      <c r="G104" s="45">
        <v>3996506.8980741492</v>
      </c>
      <c r="I104" s="44" t="s">
        <v>132</v>
      </c>
      <c r="J104" s="44" t="s">
        <v>161</v>
      </c>
      <c r="K104" s="37">
        <f t="shared" si="5"/>
        <v>4.9813891044165004E-2</v>
      </c>
      <c r="L104" s="37">
        <f t="shared" si="5"/>
        <v>5.2147377150978169E-2</v>
      </c>
      <c r="M104" s="37">
        <f t="shared" si="5"/>
        <v>1.6739676506525081E-2</v>
      </c>
      <c r="N104" s="37">
        <f t="shared" si="5"/>
        <v>3.7144251454896526E-2</v>
      </c>
      <c r="O104" s="37">
        <f t="shared" si="5"/>
        <v>3.2143357153968211E-2</v>
      </c>
      <c r="Q104" s="44" t="s">
        <v>132</v>
      </c>
      <c r="R104" s="44" t="s">
        <v>161</v>
      </c>
      <c r="S104" s="45">
        <v>111464422.24729459</v>
      </c>
      <c r="T104" s="45">
        <v>21431380.67590481</v>
      </c>
      <c r="U104" s="46">
        <v>1076.1490171038104</v>
      </c>
      <c r="V104" s="45">
        <v>4771755.3453087229</v>
      </c>
      <c r="W104" s="45">
        <v>3872046.3299731119</v>
      </c>
    </row>
    <row r="105" spans="1:23" s="97" customFormat="1" ht="15.75" thickBot="1" x14ac:dyDescent="0.3">
      <c r="A105" s="47" t="s">
        <v>155</v>
      </c>
      <c r="B105" s="47" t="s">
        <v>161</v>
      </c>
      <c r="C105" s="48">
        <f>SUM(C91:C104)</f>
        <v>1452436672.6083882</v>
      </c>
      <c r="D105" s="48">
        <f>SUM(D91:D104)</f>
        <v>278625307.51546466</v>
      </c>
      <c r="E105" s="49">
        <f>SUM(E91:E104)</f>
        <v>13667.460002563186</v>
      </c>
      <c r="F105" s="48">
        <f>SUM(F91:F104)</f>
        <v>62772854.452382147</v>
      </c>
      <c r="G105" s="48">
        <f>SUM(G91:G104)</f>
        <v>43180213.115660727</v>
      </c>
      <c r="H105" s="99"/>
      <c r="I105" s="47" t="s">
        <v>155</v>
      </c>
      <c r="J105" s="47" t="s">
        <v>161</v>
      </c>
      <c r="K105" s="50">
        <f t="shared" si="5"/>
        <v>3.9185062186489539E-2</v>
      </c>
      <c r="L105" s="50">
        <f t="shared" si="5"/>
        <v>4.1153326124614642E-2</v>
      </c>
      <c r="M105" s="50">
        <f t="shared" si="5"/>
        <v>1.1167452550916224E-2</v>
      </c>
      <c r="N105" s="50">
        <f t="shared" si="5"/>
        <v>2.6660274859604982E-2</v>
      </c>
      <c r="O105" s="50">
        <f t="shared" si="5"/>
        <v>2.2105822580609669E-2</v>
      </c>
      <c r="P105" s="99"/>
      <c r="Q105" s="47" t="s">
        <v>155</v>
      </c>
      <c r="R105" s="47" t="s">
        <v>161</v>
      </c>
      <c r="S105" s="48">
        <f>SUM(S91:S104)</f>
        <v>1397668928.7203567</v>
      </c>
      <c r="T105" s="48">
        <f>SUM(T91:T104)</f>
        <v>267612176.3473253</v>
      </c>
      <c r="U105" s="49">
        <f>SUM(U91:U104)</f>
        <v>13516.514963059471</v>
      </c>
      <c r="V105" s="48">
        <f>SUM(V91:V104)</f>
        <v>61142771.36218822</v>
      </c>
      <c r="W105" s="48">
        <f>SUM(W91:W104)</f>
        <v>42246323.386202276</v>
      </c>
    </row>
    <row r="106" spans="1:23" s="100" customFormat="1" ht="15.75" thickTop="1" x14ac:dyDescent="0.25">
      <c r="A106" s="19"/>
      <c r="B106" s="19"/>
      <c r="C106" s="20"/>
      <c r="D106" s="20"/>
      <c r="E106" s="21"/>
      <c r="F106" s="20"/>
      <c r="G106" s="20"/>
      <c r="I106" s="19"/>
      <c r="J106" s="19"/>
      <c r="K106" s="17"/>
      <c r="L106" s="17"/>
      <c r="M106" s="17"/>
      <c r="N106" s="17"/>
      <c r="O106" s="17"/>
      <c r="Q106" s="19"/>
      <c r="R106" s="19"/>
      <c r="S106" s="20"/>
      <c r="T106" s="20"/>
      <c r="U106" s="21"/>
      <c r="V106" s="20"/>
      <c r="W106" s="20"/>
    </row>
    <row r="107" spans="1:23" s="97" customFormat="1" x14ac:dyDescent="0.25">
      <c r="A107" s="44" t="s">
        <v>14</v>
      </c>
      <c r="B107" s="44" t="s">
        <v>154</v>
      </c>
      <c r="C107" s="45">
        <v>14149812.995562365</v>
      </c>
      <c r="D107" s="45">
        <v>2988114.1025770009</v>
      </c>
      <c r="E107" s="46">
        <v>133.42030421433276</v>
      </c>
      <c r="F107" s="45">
        <v>539909.71228095458</v>
      </c>
      <c r="G107" s="45">
        <v>408864.50341431855</v>
      </c>
      <c r="I107" s="44" t="s">
        <v>14</v>
      </c>
      <c r="J107" s="44" t="s">
        <v>154</v>
      </c>
      <c r="K107" s="37">
        <f t="shared" ref="K107:O121" si="6">(C107/S107)-1</f>
        <v>3.8155450038121819E-2</v>
      </c>
      <c r="L107" s="37">
        <f t="shared" si="6"/>
        <v>4.0463022208810706E-2</v>
      </c>
      <c r="M107" s="37">
        <f t="shared" si="6"/>
        <v>8.2769821572183933E-3</v>
      </c>
      <c r="N107" s="37">
        <f t="shared" si="6"/>
        <v>2.5626509907089812E-2</v>
      </c>
      <c r="O107" s="37">
        <f t="shared" si="6"/>
        <v>2.0681151765172157E-2</v>
      </c>
      <c r="Q107" s="44" t="s">
        <v>14</v>
      </c>
      <c r="R107" s="44" t="s">
        <v>154</v>
      </c>
      <c r="S107" s="45">
        <v>13629763.245035004</v>
      </c>
      <c r="T107" s="45">
        <v>2871908.0244038845</v>
      </c>
      <c r="U107" s="46">
        <v>132.32505211899087</v>
      </c>
      <c r="V107" s="45">
        <v>526419.4198040613</v>
      </c>
      <c r="W107" s="45">
        <v>400580.04667493445</v>
      </c>
    </row>
    <row r="108" spans="1:23" s="97" customFormat="1" x14ac:dyDescent="0.25">
      <c r="A108" s="44" t="s">
        <v>16</v>
      </c>
      <c r="B108" s="44" t="s">
        <v>154</v>
      </c>
      <c r="C108" s="45">
        <v>55428942.614491627</v>
      </c>
      <c r="D108" s="45">
        <v>10569269.564774195</v>
      </c>
      <c r="E108" s="46">
        <v>511.11778660223951</v>
      </c>
      <c r="F108" s="45">
        <v>2626831.3358001891</v>
      </c>
      <c r="G108" s="45">
        <v>1627528.9331264857</v>
      </c>
      <c r="I108" s="44" t="s">
        <v>16</v>
      </c>
      <c r="J108" s="44" t="s">
        <v>154</v>
      </c>
      <c r="K108" s="37">
        <f t="shared" si="6"/>
        <v>1.7166301308932708E-2</v>
      </c>
      <c r="L108" s="37">
        <f t="shared" si="6"/>
        <v>1.9427219603757262E-2</v>
      </c>
      <c r="M108" s="37">
        <f t="shared" si="6"/>
        <v>-1.2108091713884939E-2</v>
      </c>
      <c r="N108" s="37">
        <f t="shared" si="6"/>
        <v>4.8906679325104729E-3</v>
      </c>
      <c r="O108" s="37">
        <f t="shared" si="6"/>
        <v>4.5293716464112066E-5</v>
      </c>
      <c r="Q108" s="44" t="s">
        <v>16</v>
      </c>
      <c r="R108" s="44" t="s">
        <v>154</v>
      </c>
      <c r="S108" s="45">
        <v>54493490.92981483</v>
      </c>
      <c r="T108" s="45">
        <v>10367851.045690522</v>
      </c>
      <c r="U108" s="46">
        <v>517.3822989288102</v>
      </c>
      <c r="V108" s="45">
        <v>2614046.9004500797</v>
      </c>
      <c r="W108" s="45">
        <v>1627455.2196312095</v>
      </c>
    </row>
    <row r="109" spans="1:23" s="97" customFormat="1" x14ac:dyDescent="0.25">
      <c r="A109" s="44" t="s">
        <v>23</v>
      </c>
      <c r="B109" s="44" t="s">
        <v>154</v>
      </c>
      <c r="C109" s="45">
        <v>72042670.077263057</v>
      </c>
      <c r="D109" s="45">
        <v>13794505.402337784</v>
      </c>
      <c r="E109" s="46">
        <v>683.35400073958556</v>
      </c>
      <c r="F109" s="45">
        <v>3368148.1534171379</v>
      </c>
      <c r="G109" s="45">
        <v>2112997.4599520541</v>
      </c>
      <c r="I109" s="44" t="s">
        <v>23</v>
      </c>
      <c r="J109" s="44" t="s">
        <v>154</v>
      </c>
      <c r="K109" s="37">
        <f t="shared" si="6"/>
        <v>4.359740552025948E-2</v>
      </c>
      <c r="L109" s="37">
        <f t="shared" si="6"/>
        <v>4.59170738611554E-2</v>
      </c>
      <c r="M109" s="37">
        <f t="shared" si="6"/>
        <v>1.3562316304779998E-2</v>
      </c>
      <c r="N109" s="37">
        <f t="shared" si="6"/>
        <v>3.1002789353496318E-2</v>
      </c>
      <c r="O109" s="37">
        <f t="shared" si="6"/>
        <v>2.6031507908039986E-2</v>
      </c>
      <c r="Q109" s="44" t="s">
        <v>23</v>
      </c>
      <c r="R109" s="44" t="s">
        <v>154</v>
      </c>
      <c r="S109" s="45">
        <v>69033009.948264465</v>
      </c>
      <c r="T109" s="45">
        <v>13188909.280745706</v>
      </c>
      <c r="U109" s="46">
        <v>674.21014943702767</v>
      </c>
      <c r="V109" s="45">
        <v>3266866.1891100984</v>
      </c>
      <c r="W109" s="45">
        <v>2059388.4726407791</v>
      </c>
    </row>
    <row r="110" spans="1:23" s="97" customFormat="1" x14ac:dyDescent="0.25">
      <c r="A110" s="44" t="s">
        <v>44</v>
      </c>
      <c r="B110" s="44" t="s">
        <v>154</v>
      </c>
      <c r="C110" s="45">
        <v>24975136.009801943</v>
      </c>
      <c r="D110" s="45">
        <v>4770121.6410060953</v>
      </c>
      <c r="E110" s="46">
        <v>228.54926225355263</v>
      </c>
      <c r="F110" s="45">
        <v>1125741.2681604058</v>
      </c>
      <c r="G110" s="45">
        <v>734527.13079329627</v>
      </c>
      <c r="I110" s="44" t="s">
        <v>44</v>
      </c>
      <c r="J110" s="44" t="s">
        <v>154</v>
      </c>
      <c r="K110" s="37">
        <f t="shared" si="6"/>
        <v>5.269446877775974E-2</v>
      </c>
      <c r="L110" s="37">
        <f t="shared" si="6"/>
        <v>5.5034357722427041E-2</v>
      </c>
      <c r="M110" s="37">
        <f t="shared" si="6"/>
        <v>2.2397562979475039E-2</v>
      </c>
      <c r="N110" s="37">
        <f t="shared" si="6"/>
        <v>3.9990065044098744E-2</v>
      </c>
      <c r="O110" s="37">
        <f t="shared" si="6"/>
        <v>3.4975448820747435E-2</v>
      </c>
      <c r="Q110" s="44" t="s">
        <v>44</v>
      </c>
      <c r="R110" s="44" t="s">
        <v>154</v>
      </c>
      <c r="S110" s="45">
        <v>23724961.753432166</v>
      </c>
      <c r="T110" s="45">
        <v>4521295.0707156826</v>
      </c>
      <c r="U110" s="46">
        <v>223.54245601634014</v>
      </c>
      <c r="V110" s="45">
        <v>1082453.8675883128</v>
      </c>
      <c r="W110" s="45">
        <v>709704.8839469743</v>
      </c>
    </row>
    <row r="111" spans="1:23" s="97" customFormat="1" x14ac:dyDescent="0.25">
      <c r="A111" s="44" t="s">
        <v>50</v>
      </c>
      <c r="B111" s="44" t="s">
        <v>154</v>
      </c>
      <c r="C111" s="45">
        <v>17661800.731115121</v>
      </c>
      <c r="D111" s="45">
        <v>3296032.9756525215</v>
      </c>
      <c r="E111" s="46">
        <v>154.52663211426596</v>
      </c>
      <c r="F111" s="45">
        <v>831758.49223472166</v>
      </c>
      <c r="G111" s="45">
        <v>427186.37978308962</v>
      </c>
      <c r="I111" s="44" t="s">
        <v>50</v>
      </c>
      <c r="J111" s="44" t="s">
        <v>154</v>
      </c>
      <c r="K111" s="37">
        <f t="shared" si="6"/>
        <v>3.0903126360618982E-2</v>
      </c>
      <c r="L111" s="37">
        <f t="shared" si="6"/>
        <v>3.3194578344017733E-2</v>
      </c>
      <c r="M111" s="37">
        <f t="shared" si="6"/>
        <v>3.8874581372911887E-3</v>
      </c>
      <c r="N111" s="37">
        <f t="shared" si="6"/>
        <v>1.8461710626018313E-2</v>
      </c>
      <c r="O111" s="37">
        <f t="shared" si="6"/>
        <v>1.3550899659040105E-2</v>
      </c>
      <c r="Q111" s="44" t="s">
        <v>50</v>
      </c>
      <c r="R111" s="44" t="s">
        <v>154</v>
      </c>
      <c r="S111" s="45">
        <v>17132357.327760074</v>
      </c>
      <c r="T111" s="45">
        <v>3190137.6998467539</v>
      </c>
      <c r="U111" s="46">
        <v>153.92824251534077</v>
      </c>
      <c r="V111" s="45">
        <v>816681.16096722404</v>
      </c>
      <c r="W111" s="45">
        <v>421475.01415744954</v>
      </c>
    </row>
    <row r="112" spans="1:23" s="97" customFormat="1" x14ac:dyDescent="0.25">
      <c r="A112" s="44" t="s">
        <v>51</v>
      </c>
      <c r="B112" s="44" t="s">
        <v>154</v>
      </c>
      <c r="C112" s="45">
        <v>27874264.311523825</v>
      </c>
      <c r="D112" s="45">
        <v>5102152.3131668055</v>
      </c>
      <c r="E112" s="46">
        <v>248.7722318226148</v>
      </c>
      <c r="F112" s="45">
        <v>1342826.2888477747</v>
      </c>
      <c r="G112" s="45">
        <v>855758.09536591859</v>
      </c>
      <c r="I112" s="44" t="s">
        <v>51</v>
      </c>
      <c r="J112" s="44" t="s">
        <v>154</v>
      </c>
      <c r="K112" s="37">
        <f t="shared" si="6"/>
        <v>5.0247303334429061E-2</v>
      </c>
      <c r="L112" s="37">
        <f t="shared" si="6"/>
        <v>5.2581752813480209E-2</v>
      </c>
      <c r="M112" s="37">
        <f t="shared" si="6"/>
        <v>2.002082779212877E-2</v>
      </c>
      <c r="N112" s="37">
        <f t="shared" si="6"/>
        <v>3.7572433125183213E-2</v>
      </c>
      <c r="O112" s="37">
        <f t="shared" si="6"/>
        <v>3.2569474221118222E-2</v>
      </c>
      <c r="Q112" s="44" t="s">
        <v>51</v>
      </c>
      <c r="R112" s="44" t="s">
        <v>154</v>
      </c>
      <c r="S112" s="45">
        <v>26540667.348562431</v>
      </c>
      <c r="T112" s="45">
        <v>4847274.1423923559</v>
      </c>
      <c r="U112" s="46">
        <v>243.88936484864834</v>
      </c>
      <c r="V112" s="45">
        <v>1294200.0442351408</v>
      </c>
      <c r="W112" s="45">
        <v>828765.6344009483</v>
      </c>
    </row>
    <row r="113" spans="1:23" s="97" customFormat="1" x14ac:dyDescent="0.25">
      <c r="A113" s="44" t="s">
        <v>54</v>
      </c>
      <c r="B113" s="44" t="s">
        <v>154</v>
      </c>
      <c r="C113" s="45">
        <v>15865201.345718831</v>
      </c>
      <c r="D113" s="45">
        <v>3692295.0170419868</v>
      </c>
      <c r="E113" s="46">
        <v>151.90239790638734</v>
      </c>
      <c r="F113" s="45">
        <v>670486.64426467021</v>
      </c>
      <c r="G113" s="45">
        <v>466262.21479334927</v>
      </c>
      <c r="I113" s="44" t="s">
        <v>54</v>
      </c>
      <c r="J113" s="44" t="s">
        <v>154</v>
      </c>
      <c r="K113" s="37">
        <f t="shared" si="6"/>
        <v>4.7851826389344154E-2</v>
      </c>
      <c r="L113" s="37">
        <f t="shared" si="6"/>
        <v>5.0180951293994136E-2</v>
      </c>
      <c r="M113" s="37">
        <f t="shared" si="6"/>
        <v>1.7694293490421842E-2</v>
      </c>
      <c r="N113" s="37">
        <f t="shared" si="6"/>
        <v>3.5205865903809697E-2</v>
      </c>
      <c r="O113" s="37">
        <f t="shared" si="6"/>
        <v>3.0214318095658665E-2</v>
      </c>
      <c r="Q113" s="44" t="s">
        <v>54</v>
      </c>
      <c r="R113" s="44" t="s">
        <v>154</v>
      </c>
      <c r="S113" s="45">
        <v>15140691.599867376</v>
      </c>
      <c r="T113" s="45">
        <v>3515865.5396410283</v>
      </c>
      <c r="U113" s="46">
        <v>149.26132422871544</v>
      </c>
      <c r="V113" s="45">
        <v>647684.35569024412</v>
      </c>
      <c r="W113" s="45">
        <v>452587.58940103895</v>
      </c>
    </row>
    <row r="114" spans="1:23" s="97" customFormat="1" x14ac:dyDescent="0.25">
      <c r="A114" s="44" t="s">
        <v>84</v>
      </c>
      <c r="B114" s="44" t="s">
        <v>154</v>
      </c>
      <c r="C114" s="45">
        <v>152697826.36427093</v>
      </c>
      <c r="D114" s="45">
        <v>29794828.80517539</v>
      </c>
      <c r="E114" s="46">
        <v>1432.740877309689</v>
      </c>
      <c r="F114" s="45">
        <v>6737843.4665425131</v>
      </c>
      <c r="G114" s="45">
        <v>2716875.1689138087</v>
      </c>
      <c r="I114" s="44" t="s">
        <v>84</v>
      </c>
      <c r="J114" s="44" t="s">
        <v>154</v>
      </c>
      <c r="K114" s="37">
        <f t="shared" si="6"/>
        <v>6.1612101252889628E-2</v>
      </c>
      <c r="L114" s="37">
        <f t="shared" si="6"/>
        <v>6.3971811969457448E-2</v>
      </c>
      <c r="M114" s="37">
        <f t="shared" si="6"/>
        <v>2.2588886064239144E-2</v>
      </c>
      <c r="N114" s="37">
        <f t="shared" si="6"/>
        <v>4.8800075406001842E-2</v>
      </c>
      <c r="O114" s="37">
        <f t="shared" si="6"/>
        <v>4.3742979141375704E-2</v>
      </c>
      <c r="Q114" s="44" t="s">
        <v>84</v>
      </c>
      <c r="R114" s="44" t="s">
        <v>154</v>
      </c>
      <c r="S114" s="45">
        <v>143835800.46239161</v>
      </c>
      <c r="T114" s="45">
        <v>28003400.531846691</v>
      </c>
      <c r="U114" s="46">
        <v>1401.0917748422353</v>
      </c>
      <c r="V114" s="45">
        <v>6424335.4139102455</v>
      </c>
      <c r="W114" s="45">
        <v>2603011.6831528945</v>
      </c>
    </row>
    <row r="115" spans="1:23" s="97" customFormat="1" x14ac:dyDescent="0.25">
      <c r="A115" s="44" t="s">
        <v>95</v>
      </c>
      <c r="B115" s="44" t="s">
        <v>154</v>
      </c>
      <c r="C115" s="45">
        <v>27909206.604635008</v>
      </c>
      <c r="D115" s="45">
        <v>6260934.6722953403</v>
      </c>
      <c r="E115" s="46">
        <v>278.21651981855717</v>
      </c>
      <c r="F115" s="45">
        <v>1544099.2171260582</v>
      </c>
      <c r="G115" s="45">
        <v>814319.61334715527</v>
      </c>
      <c r="I115" s="44" t="s">
        <v>95</v>
      </c>
      <c r="J115" s="44" t="s">
        <v>154</v>
      </c>
      <c r="K115" s="37">
        <f t="shared" si="6"/>
        <v>7.7607654373967883E-3</v>
      </c>
      <c r="L115" s="37">
        <f t="shared" si="6"/>
        <v>1.0000777467338962E-2</v>
      </c>
      <c r="M115" s="37">
        <f t="shared" si="6"/>
        <v>-2.1242933055589219E-2</v>
      </c>
      <c r="N115" s="37">
        <f t="shared" si="6"/>
        <v>-4.4013575819488171E-3</v>
      </c>
      <c r="O115" s="37">
        <f t="shared" si="6"/>
        <v>-9.2019275797059485E-3</v>
      </c>
      <c r="Q115" s="44" t="s">
        <v>95</v>
      </c>
      <c r="R115" s="44" t="s">
        <v>154</v>
      </c>
      <c r="S115" s="45">
        <v>27694277.810588926</v>
      </c>
      <c r="T115" s="45">
        <v>6198940.4483382236</v>
      </c>
      <c r="U115" s="46">
        <v>284.25492822966118</v>
      </c>
      <c r="V115" s="45">
        <v>1550925.3943696038</v>
      </c>
      <c r="W115" s="45">
        <v>821882.51674527174</v>
      </c>
    </row>
    <row r="116" spans="1:23" s="97" customFormat="1" x14ac:dyDescent="0.25">
      <c r="A116" s="44" t="s">
        <v>104</v>
      </c>
      <c r="B116" s="44" t="s">
        <v>154</v>
      </c>
      <c r="C116" s="45">
        <v>57454953.288137786</v>
      </c>
      <c r="D116" s="45">
        <v>12201078.687837439</v>
      </c>
      <c r="E116" s="46">
        <v>622.67631090028328</v>
      </c>
      <c r="F116" s="45">
        <v>2480011.0538864653</v>
      </c>
      <c r="G116" s="45">
        <v>1681673.4877864036</v>
      </c>
      <c r="I116" s="44" t="s">
        <v>104</v>
      </c>
      <c r="J116" s="44" t="s">
        <v>154</v>
      </c>
      <c r="K116" s="37">
        <f t="shared" si="6"/>
        <v>9.958451294207693E-3</v>
      </c>
      <c r="L116" s="37">
        <f t="shared" si="6"/>
        <v>1.2203348256096147E-2</v>
      </c>
      <c r="M116" s="37">
        <f t="shared" si="6"/>
        <v>-1.9108497347185893E-2</v>
      </c>
      <c r="N116" s="37">
        <f t="shared" si="6"/>
        <v>-2.2301944145156627E-3</v>
      </c>
      <c r="O116" s="37">
        <f t="shared" si="6"/>
        <v>-7.0412333103984093E-3</v>
      </c>
      <c r="Q116" s="44" t="s">
        <v>104</v>
      </c>
      <c r="R116" s="44" t="s">
        <v>154</v>
      </c>
      <c r="S116" s="45">
        <v>56888432.602858409</v>
      </c>
      <c r="T116" s="45">
        <v>12053979.774773933</v>
      </c>
      <c r="U116" s="46">
        <v>634.80650940115152</v>
      </c>
      <c r="V116" s="45">
        <v>2485554.3232551641</v>
      </c>
      <c r="W116" s="45">
        <v>1693598.5100296657</v>
      </c>
    </row>
    <row r="117" spans="1:23" s="97" customFormat="1" x14ac:dyDescent="0.25">
      <c r="A117" s="44" t="s">
        <v>105</v>
      </c>
      <c r="B117" s="44" t="s">
        <v>154</v>
      </c>
      <c r="C117" s="45">
        <v>15985731.107923483</v>
      </c>
      <c r="D117" s="45">
        <v>2920502.8906960972</v>
      </c>
      <c r="E117" s="46">
        <v>137.84296079569171</v>
      </c>
      <c r="F117" s="45">
        <v>726571.15383584553</v>
      </c>
      <c r="G117" s="45">
        <v>446403.73311386042</v>
      </c>
      <c r="I117" s="44" t="s">
        <v>105</v>
      </c>
      <c r="J117" s="44" t="s">
        <v>154</v>
      </c>
      <c r="K117" s="37">
        <f t="shared" si="6"/>
        <v>3.258235350234151E-2</v>
      </c>
      <c r="L117" s="37">
        <f t="shared" si="6"/>
        <v>3.4877538007513031E-2</v>
      </c>
      <c r="M117" s="37">
        <f t="shared" si="6"/>
        <v>8.1967812452412581E-3</v>
      </c>
      <c r="N117" s="37">
        <f t="shared" si="6"/>
        <v>2.0120672077930557E-2</v>
      </c>
      <c r="O117" s="37">
        <f t="shared" si="6"/>
        <v>1.520186194318085E-2</v>
      </c>
      <c r="Q117" s="44" t="s">
        <v>105</v>
      </c>
      <c r="R117" s="44" t="s">
        <v>154</v>
      </c>
      <c r="S117" s="45">
        <v>15481313.479455307</v>
      </c>
      <c r="T117" s="45">
        <v>2822075.8335513268</v>
      </c>
      <c r="U117" s="46">
        <v>136.72227819001711</v>
      </c>
      <c r="V117" s="45">
        <v>712240.39834018797</v>
      </c>
      <c r="W117" s="45">
        <v>439719.18280311913</v>
      </c>
    </row>
    <row r="118" spans="1:23" s="97" customFormat="1" x14ac:dyDescent="0.25">
      <c r="A118" s="44" t="s">
        <v>117</v>
      </c>
      <c r="B118" s="44" t="s">
        <v>154</v>
      </c>
      <c r="C118" s="45">
        <v>25114584.533565808</v>
      </c>
      <c r="D118" s="45">
        <v>5098889.6208660435</v>
      </c>
      <c r="E118" s="46">
        <v>245.65841493167184</v>
      </c>
      <c r="F118" s="45">
        <v>1499477.2170195482</v>
      </c>
      <c r="G118" s="45">
        <v>509214.90025024238</v>
      </c>
      <c r="I118" s="44" t="s">
        <v>117</v>
      </c>
      <c r="J118" s="44" t="s">
        <v>154</v>
      </c>
      <c r="K118" s="37">
        <f t="shared" si="6"/>
        <v>1.8990618276504501E-2</v>
      </c>
      <c r="L118" s="37">
        <f t="shared" si="6"/>
        <v>2.1255591593209333E-2</v>
      </c>
      <c r="M118" s="37">
        <f t="shared" si="6"/>
        <v>1.4583941354664454E-3</v>
      </c>
      <c r="N118" s="37">
        <f t="shared" si="6"/>
        <v>6.6929681991476642E-3</v>
      </c>
      <c r="O118" s="37">
        <f t="shared" si="6"/>
        <v>1.8389036653183588E-3</v>
      </c>
      <c r="Q118" s="44" t="s">
        <v>117</v>
      </c>
      <c r="R118" s="44" t="s">
        <v>154</v>
      </c>
      <c r="S118" s="45">
        <v>24646531.658990145</v>
      </c>
      <c r="T118" s="45">
        <v>4992765.4377994863</v>
      </c>
      <c r="U118" s="46">
        <v>245.30066987330261</v>
      </c>
      <c r="V118" s="45">
        <v>1489507.9874273206</v>
      </c>
      <c r="W118" s="45">
        <v>508280.22188720515</v>
      </c>
    </row>
    <row r="119" spans="1:23" s="97" customFormat="1" x14ac:dyDescent="0.25">
      <c r="A119" s="44" t="s">
        <v>128</v>
      </c>
      <c r="B119" s="44" t="s">
        <v>154</v>
      </c>
      <c r="C119" s="45">
        <v>106437718.03541392</v>
      </c>
      <c r="D119" s="45">
        <v>23623994.106817134</v>
      </c>
      <c r="E119" s="46">
        <v>1203.453716999039</v>
      </c>
      <c r="F119" s="45">
        <v>4854087.4677976975</v>
      </c>
      <c r="G119" s="45">
        <v>2584624.9541440834</v>
      </c>
      <c r="I119" s="44" t="s">
        <v>128</v>
      </c>
      <c r="J119" s="44" t="s">
        <v>154</v>
      </c>
      <c r="K119" s="37">
        <f t="shared" si="6"/>
        <v>2.4788343579304373E-2</v>
      </c>
      <c r="L119" s="37">
        <f t="shared" si="6"/>
        <v>2.7066203857746718E-2</v>
      </c>
      <c r="M119" s="37">
        <f t="shared" si="6"/>
        <v>4.332737756591154E-3</v>
      </c>
      <c r="N119" s="37">
        <f t="shared" si="6"/>
        <v>1.2420723871472417E-2</v>
      </c>
      <c r="O119" s="37">
        <f t="shared" si="6"/>
        <v>7.5390412886995328E-3</v>
      </c>
      <c r="Q119" s="44" t="s">
        <v>128</v>
      </c>
      <c r="R119" s="44" t="s">
        <v>154</v>
      </c>
      <c r="S119" s="45">
        <v>103863123.25104733</v>
      </c>
      <c r="T119" s="45">
        <v>23001432.64191094</v>
      </c>
      <c r="U119" s="46">
        <v>1198.2619621533302</v>
      </c>
      <c r="V119" s="45">
        <v>4794535.8617668198</v>
      </c>
      <c r="W119" s="45">
        <v>2565285.1633800729</v>
      </c>
    </row>
    <row r="120" spans="1:23" s="97" customFormat="1" x14ac:dyDescent="0.25">
      <c r="A120" s="44" t="s">
        <v>134</v>
      </c>
      <c r="B120" s="44" t="s">
        <v>154</v>
      </c>
      <c r="C120" s="45">
        <v>144409282.93915507</v>
      </c>
      <c r="D120" s="45">
        <v>21510046.137258377</v>
      </c>
      <c r="E120" s="46">
        <v>970.32663055065575</v>
      </c>
      <c r="F120" s="45">
        <v>6567460.6324267015</v>
      </c>
      <c r="G120" s="45">
        <v>4248432.1979710218</v>
      </c>
      <c r="I120" s="44" t="s">
        <v>134</v>
      </c>
      <c r="J120" s="44" t="s">
        <v>154</v>
      </c>
      <c r="K120" s="37">
        <f t="shared" si="6"/>
        <v>5.028558732104349E-2</v>
      </c>
      <c r="L120" s="37">
        <f t="shared" si="6"/>
        <v>5.2620121896273853E-2</v>
      </c>
      <c r="M120" s="37">
        <f t="shared" si="6"/>
        <v>1.697352980480038E-2</v>
      </c>
      <c r="N120" s="37">
        <f t="shared" si="6"/>
        <v>3.7610255082940025E-2</v>
      </c>
      <c r="O120" s="37">
        <f t="shared" si="6"/>
        <v>3.2607113809245414E-2</v>
      </c>
      <c r="Q120" s="44" t="s">
        <v>134</v>
      </c>
      <c r="R120" s="44" t="s">
        <v>154</v>
      </c>
      <c r="S120" s="45">
        <v>137495253.36960861</v>
      </c>
      <c r="T120" s="45">
        <v>20434766.246448401</v>
      </c>
      <c r="U120" s="46">
        <v>954.13164857585014</v>
      </c>
      <c r="V120" s="45">
        <v>6329409.9111440834</v>
      </c>
      <c r="W120" s="45">
        <v>4114277.4838134991</v>
      </c>
    </row>
    <row r="121" spans="1:23" s="97" customFormat="1" ht="15.75" thickBot="1" x14ac:dyDescent="0.3">
      <c r="A121" s="47" t="s">
        <v>155</v>
      </c>
      <c r="B121" s="47" t="s">
        <v>154</v>
      </c>
      <c r="C121" s="48">
        <f>SUM(C107:C120)</f>
        <v>758007130.95857882</v>
      </c>
      <c r="D121" s="48">
        <f>SUM(D107:D120)</f>
        <v>145622765.93750221</v>
      </c>
      <c r="E121" s="49">
        <f>SUM(E107:E120)</f>
        <v>7002.5580469585666</v>
      </c>
      <c r="F121" s="48">
        <f>SUM(F107:F120)</f>
        <v>34915252.103640676</v>
      </c>
      <c r="G121" s="48">
        <f>SUM(G107:G120)</f>
        <v>19634668.772755086</v>
      </c>
      <c r="H121" s="99"/>
      <c r="I121" s="47" t="s">
        <v>155</v>
      </c>
      <c r="J121" s="47" t="s">
        <v>154</v>
      </c>
      <c r="K121" s="50">
        <f t="shared" si="6"/>
        <v>3.8935675484188081E-2</v>
      </c>
      <c r="L121" s="50">
        <f t="shared" si="6"/>
        <v>4.0083851869279874E-2</v>
      </c>
      <c r="M121" s="50">
        <f t="shared" si="6"/>
        <v>7.6915458110093926E-3</v>
      </c>
      <c r="N121" s="50">
        <f t="shared" si="6"/>
        <v>2.5867326729579476E-2</v>
      </c>
      <c r="O121" s="50">
        <f t="shared" si="6"/>
        <v>2.0194165820430099E-2</v>
      </c>
      <c r="P121" s="99"/>
      <c r="Q121" s="47" t="s">
        <v>155</v>
      </c>
      <c r="R121" s="47" t="s">
        <v>154</v>
      </c>
      <c r="S121" s="48">
        <f>SUM(S107:S120)</f>
        <v>729599674.78767669</v>
      </c>
      <c r="T121" s="48">
        <f t="shared" ref="T121:W121" si="7">SUM(T107:T120)</f>
        <v>140010601.71810496</v>
      </c>
      <c r="U121" s="49">
        <f t="shared" si="7"/>
        <v>6949.1086593594209</v>
      </c>
      <c r="V121" s="48">
        <f t="shared" si="7"/>
        <v>34034861.228058584</v>
      </c>
      <c r="W121" s="48">
        <f t="shared" si="7"/>
        <v>19246011.622665063</v>
      </c>
    </row>
    <row r="122" spans="1:23" s="100" customFormat="1" ht="15.75" thickTop="1" x14ac:dyDescent="0.25">
      <c r="A122" s="19"/>
      <c r="B122" s="19"/>
      <c r="E122" s="101"/>
      <c r="K122" s="18"/>
      <c r="L122" s="18"/>
      <c r="M122" s="18"/>
      <c r="N122" s="18"/>
      <c r="O122" s="18"/>
      <c r="Q122" s="19"/>
      <c r="R122" s="19"/>
      <c r="U122" s="101"/>
    </row>
    <row r="123" spans="1:23" s="97" customFormat="1" x14ac:dyDescent="0.25">
      <c r="A123" s="44" t="s">
        <v>18</v>
      </c>
      <c r="B123" s="44" t="s">
        <v>159</v>
      </c>
      <c r="C123" s="45">
        <v>19996031.299558379</v>
      </c>
      <c r="D123" s="45">
        <v>4436354.9663694743</v>
      </c>
      <c r="E123" s="46">
        <v>192.11781726499163</v>
      </c>
      <c r="F123" s="45">
        <v>588483.21114616212</v>
      </c>
      <c r="G123" s="45">
        <v>226300.0529556899</v>
      </c>
      <c r="I123" s="44" t="s">
        <v>18</v>
      </c>
      <c r="J123" s="44" t="s">
        <v>159</v>
      </c>
      <c r="K123" s="37">
        <f t="shared" ref="K123:O131" si="8">(C123/S123)-1</f>
        <v>3.1877345447384187E-2</v>
      </c>
      <c r="L123" s="37">
        <f t="shared" si="8"/>
        <v>3.4170962887654532E-2</v>
      </c>
      <c r="M123" s="37">
        <f t="shared" si="8"/>
        <v>7.8472587515439063E-3</v>
      </c>
      <c r="N123" s="37">
        <f t="shared" si="8"/>
        <v>1.9424172386256044E-2</v>
      </c>
      <c r="O123" s="37">
        <f t="shared" si="8"/>
        <v>1.4508720628447547E-2</v>
      </c>
      <c r="Q123" s="44" t="s">
        <v>18</v>
      </c>
      <c r="R123" s="44" t="s">
        <v>159</v>
      </c>
      <c r="S123" s="45">
        <v>19378302.457923263</v>
      </c>
      <c r="T123" s="45">
        <v>4289769.4148964519</v>
      </c>
      <c r="U123" s="46">
        <v>190.62195744122457</v>
      </c>
      <c r="V123" s="45">
        <v>577270.21497699781</v>
      </c>
      <c r="W123" s="45">
        <v>223063.68427814607</v>
      </c>
    </row>
    <row r="124" spans="1:23" s="97" customFormat="1" x14ac:dyDescent="0.25">
      <c r="A124" s="44" t="s">
        <v>36</v>
      </c>
      <c r="B124" s="44" t="s">
        <v>159</v>
      </c>
      <c r="C124" s="45">
        <v>7558628.9826695295</v>
      </c>
      <c r="D124" s="45">
        <v>1684815.5709608328</v>
      </c>
      <c r="E124" s="46">
        <v>73.978118315126025</v>
      </c>
      <c r="F124" s="45">
        <v>419818.73968171369</v>
      </c>
      <c r="G124" s="45">
        <v>172836.89367146653</v>
      </c>
      <c r="I124" s="44" t="s">
        <v>36</v>
      </c>
      <c r="J124" s="44" t="s">
        <v>159</v>
      </c>
      <c r="K124" s="37">
        <f t="shared" si="8"/>
        <v>1.71376253581077E-2</v>
      </c>
      <c r="L124" s="37">
        <f t="shared" si="8"/>
        <v>1.9398479913127709E-2</v>
      </c>
      <c r="M124" s="37">
        <f t="shared" si="8"/>
        <v>-1.2135942361066299E-2</v>
      </c>
      <c r="N124" s="37">
        <f t="shared" si="8"/>
        <v>4.8623380563230789E-3</v>
      </c>
      <c r="O124" s="37">
        <f t="shared" si="8"/>
        <v>1.7100441059625382E-5</v>
      </c>
      <c r="Q124" s="44" t="s">
        <v>36</v>
      </c>
      <c r="R124" s="44" t="s">
        <v>159</v>
      </c>
      <c r="S124" s="45">
        <v>7431274.5829339782</v>
      </c>
      <c r="T124" s="45">
        <v>1652754.6432131343</v>
      </c>
      <c r="U124" s="46">
        <v>74.886941925935702</v>
      </c>
      <c r="V124" s="45">
        <v>417787.31651318254</v>
      </c>
      <c r="W124" s="45">
        <v>172833.93813489436</v>
      </c>
    </row>
    <row r="125" spans="1:23" s="97" customFormat="1" x14ac:dyDescent="0.25">
      <c r="A125" s="44" t="s">
        <v>71</v>
      </c>
      <c r="B125" s="44" t="s">
        <v>159</v>
      </c>
      <c r="C125" s="45">
        <v>12680851.366562951</v>
      </c>
      <c r="D125" s="45">
        <v>3558015.6300032451</v>
      </c>
      <c r="E125" s="46">
        <v>172.39049366020609</v>
      </c>
      <c r="F125" s="45">
        <v>616195.41230683622</v>
      </c>
      <c r="G125" s="45">
        <v>303198.57536034589</v>
      </c>
      <c r="I125" s="44" t="s">
        <v>71</v>
      </c>
      <c r="J125" s="44" t="s">
        <v>159</v>
      </c>
      <c r="K125" s="37">
        <f t="shared" si="8"/>
        <v>4.1488264908538852E-2</v>
      </c>
      <c r="L125" s="37">
        <f t="shared" si="8"/>
        <v>4.3803245132467916E-2</v>
      </c>
      <c r="M125" s="37">
        <f t="shared" si="8"/>
        <v>1.1513877479117918E-2</v>
      </c>
      <c r="N125" s="37">
        <f t="shared" si="8"/>
        <v>2.8919102826181931E-2</v>
      </c>
      <c r="O125" s="37">
        <f t="shared" si="8"/>
        <v>2.3957868484650868E-2</v>
      </c>
      <c r="Q125" s="44" t="s">
        <v>71</v>
      </c>
      <c r="R125" s="44" t="s">
        <v>159</v>
      </c>
      <c r="S125" s="45">
        <v>12175702.591979329</v>
      </c>
      <c r="T125" s="45">
        <v>3408703.3610934033</v>
      </c>
      <c r="U125" s="46">
        <v>170.42820419808328</v>
      </c>
      <c r="V125" s="45">
        <v>598876.44287515164</v>
      </c>
      <c r="W125" s="45">
        <v>296104.54169276287</v>
      </c>
    </row>
    <row r="126" spans="1:23" s="97" customFormat="1" x14ac:dyDescent="0.25">
      <c r="A126" s="44" t="s">
        <v>91</v>
      </c>
      <c r="B126" s="44" t="s">
        <v>159</v>
      </c>
      <c r="C126" s="45">
        <v>19897253.344073337</v>
      </c>
      <c r="D126" s="45">
        <v>3421785.2309735729</v>
      </c>
      <c r="E126" s="46">
        <v>165.02261156295666</v>
      </c>
      <c r="F126" s="45">
        <v>939416.33482226904</v>
      </c>
      <c r="G126" s="45">
        <v>859064.90315612836</v>
      </c>
      <c r="I126" s="44" t="s">
        <v>91</v>
      </c>
      <c r="J126" s="44" t="s">
        <v>159</v>
      </c>
      <c r="K126" s="37">
        <f t="shared" si="8"/>
        <v>1.4642044039057334E-2</v>
      </c>
      <c r="L126" s="37">
        <f t="shared" si="8"/>
        <v>1.6897351511507175E-2</v>
      </c>
      <c r="M126" s="37">
        <f t="shared" si="8"/>
        <v>-1.4559699998718423E-2</v>
      </c>
      <c r="N126" s="37">
        <f t="shared" si="8"/>
        <v>2.3968745668685454E-3</v>
      </c>
      <c r="O126" s="37">
        <f t="shared" si="8"/>
        <v>-2.4364750952038383E-3</v>
      </c>
      <c r="Q126" s="44" t="s">
        <v>91</v>
      </c>
      <c r="R126" s="44" t="s">
        <v>159</v>
      </c>
      <c r="S126" s="45">
        <v>19610121.087498929</v>
      </c>
      <c r="T126" s="45">
        <v>3364926.878693766</v>
      </c>
      <c r="U126" s="46">
        <v>167.46079043321248</v>
      </c>
      <c r="V126" s="45">
        <v>937170.05575080914</v>
      </c>
      <c r="W126" s="45">
        <v>861163.10561586986</v>
      </c>
    </row>
    <row r="127" spans="1:23" s="97" customFormat="1" x14ac:dyDescent="0.25">
      <c r="A127" s="44" t="s">
        <v>113</v>
      </c>
      <c r="B127" s="44" t="s">
        <v>159</v>
      </c>
      <c r="C127" s="45">
        <v>12799669.129371915</v>
      </c>
      <c r="D127" s="45">
        <v>3042197.90076133</v>
      </c>
      <c r="E127" s="46">
        <v>150.85169819146188</v>
      </c>
      <c r="F127" s="45">
        <v>626784.68297876627</v>
      </c>
      <c r="G127" s="45">
        <v>198225.22983120813</v>
      </c>
      <c r="I127" s="44" t="s">
        <v>113</v>
      </c>
      <c r="J127" s="44" t="s">
        <v>159</v>
      </c>
      <c r="K127" s="37">
        <f t="shared" si="8"/>
        <v>4.2922443451379744E-2</v>
      </c>
      <c r="L127" s="37">
        <f t="shared" si="8"/>
        <v>4.5240611512441298E-2</v>
      </c>
      <c r="M127" s="37">
        <f t="shared" si="8"/>
        <v>1.2906779874416241E-2</v>
      </c>
      <c r="N127" s="37">
        <f t="shared" si="8"/>
        <v>3.0335973039042008E-2</v>
      </c>
      <c r="O127" s="37">
        <f t="shared" si="8"/>
        <v>2.5367906843443588E-2</v>
      </c>
      <c r="Q127" s="44" t="s">
        <v>113</v>
      </c>
      <c r="R127" s="44" t="s">
        <v>159</v>
      </c>
      <c r="S127" s="45">
        <v>12272886.838079276</v>
      </c>
      <c r="T127" s="45">
        <v>2910524.0145226782</v>
      </c>
      <c r="U127" s="46">
        <v>148.92949794468254</v>
      </c>
      <c r="V127" s="45">
        <v>608330.38870808773</v>
      </c>
      <c r="W127" s="45">
        <v>193321.07871547982</v>
      </c>
    </row>
    <row r="128" spans="1:23" s="97" customFormat="1" x14ac:dyDescent="0.25">
      <c r="A128" s="44" t="s">
        <v>115</v>
      </c>
      <c r="B128" s="44" t="s">
        <v>159</v>
      </c>
      <c r="C128" s="45">
        <v>17853457.46116079</v>
      </c>
      <c r="D128" s="45">
        <v>3656371.9390163664</v>
      </c>
      <c r="E128" s="46">
        <v>182.18249386832665</v>
      </c>
      <c r="F128" s="45">
        <v>847463.30171284417</v>
      </c>
      <c r="G128" s="45">
        <v>434476.09872718243</v>
      </c>
      <c r="I128" s="44" t="s">
        <v>115</v>
      </c>
      <c r="J128" s="44" t="s">
        <v>159</v>
      </c>
      <c r="K128" s="37">
        <f t="shared" si="8"/>
        <v>3.5361181211766679E-2</v>
      </c>
      <c r="L128" s="37">
        <f t="shared" si="8"/>
        <v>3.7662542388735121E-2</v>
      </c>
      <c r="M128" s="37">
        <f t="shared" si="8"/>
        <v>9.5744432219022624E-3</v>
      </c>
      <c r="N128" s="37">
        <f t="shared" si="8"/>
        <v>2.2865963609316253E-2</v>
      </c>
      <c r="O128" s="37">
        <f t="shared" si="8"/>
        <v>1.7933916248640713E-2</v>
      </c>
      <c r="Q128" s="44" t="s">
        <v>115</v>
      </c>
      <c r="R128" s="44" t="s">
        <v>159</v>
      </c>
      <c r="S128" s="45">
        <v>17243699.865457047</v>
      </c>
      <c r="T128" s="45">
        <v>3523661.8743115379</v>
      </c>
      <c r="U128" s="46">
        <v>180.45474020411919</v>
      </c>
      <c r="V128" s="45">
        <v>828518.42945527215</v>
      </c>
      <c r="W128" s="45">
        <v>426821.5173813476</v>
      </c>
    </row>
    <row r="129" spans="1:23" s="97" customFormat="1" x14ac:dyDescent="0.25">
      <c r="A129" s="44" t="s">
        <v>125</v>
      </c>
      <c r="B129" s="44" t="s">
        <v>159</v>
      </c>
      <c r="C129" s="45">
        <v>51634192.381668642</v>
      </c>
      <c r="D129" s="45">
        <v>11240297.896259027</v>
      </c>
      <c r="E129" s="46">
        <v>576.04503816312081</v>
      </c>
      <c r="F129" s="45">
        <v>2243530.0905850148</v>
      </c>
      <c r="G129" s="45">
        <v>711693.35740228486</v>
      </c>
      <c r="I129" s="44" t="s">
        <v>125</v>
      </c>
      <c r="J129" s="44" t="s">
        <v>159</v>
      </c>
      <c r="K129" s="37">
        <f t="shared" si="8"/>
        <v>1.516572796112281E-2</v>
      </c>
      <c r="L129" s="37">
        <f t="shared" si="8"/>
        <v>1.74221994581365E-2</v>
      </c>
      <c r="M129" s="37">
        <f t="shared" si="8"/>
        <v>-1.4051087878515278E-2</v>
      </c>
      <c r="N129" s="37">
        <f t="shared" si="8"/>
        <v>2.9142384291520607E-3</v>
      </c>
      <c r="O129" s="37">
        <f t="shared" si="8"/>
        <v>-1.9216058540755254E-3</v>
      </c>
      <c r="Q129" s="44" t="s">
        <v>125</v>
      </c>
      <c r="R129" s="44" t="s">
        <v>159</v>
      </c>
      <c r="S129" s="45">
        <v>50862820.679901883</v>
      </c>
      <c r="T129" s="45">
        <v>11047820.562835604</v>
      </c>
      <c r="U129" s="46">
        <v>584.25444876614745</v>
      </c>
      <c r="V129" s="45">
        <v>2237010.9074321436</v>
      </c>
      <c r="W129" s="45">
        <v>713063.58456070477</v>
      </c>
    </row>
    <row r="130" spans="1:23" s="97" customFormat="1" x14ac:dyDescent="0.25">
      <c r="A130" s="44" t="s">
        <v>133</v>
      </c>
      <c r="B130" s="44" t="s">
        <v>159</v>
      </c>
      <c r="C130" s="45">
        <v>34039795.931342751</v>
      </c>
      <c r="D130" s="45">
        <v>7319768.1538711423</v>
      </c>
      <c r="E130" s="46">
        <v>375.62164014230774</v>
      </c>
      <c r="F130" s="45">
        <v>1500671.4168711891</v>
      </c>
      <c r="G130" s="45">
        <v>482738.40451624285</v>
      </c>
      <c r="I130" s="44" t="s">
        <v>133</v>
      </c>
      <c r="J130" s="44" t="s">
        <v>159</v>
      </c>
      <c r="K130" s="37">
        <f t="shared" si="8"/>
        <v>1.9350892165597156E-2</v>
      </c>
      <c r="L130" s="37">
        <f t="shared" si="8"/>
        <v>2.1616666285303676E-2</v>
      </c>
      <c r="M130" s="37">
        <f t="shared" si="8"/>
        <v>1.6370074537745971E-3</v>
      </c>
      <c r="N130" s="37">
        <f t="shared" si="8"/>
        <v>7.0488941363158197E-3</v>
      </c>
      <c r="O130" s="37">
        <f t="shared" si="8"/>
        <v>2.1931134014971931E-3</v>
      </c>
      <c r="Q130" s="44" t="s">
        <v>133</v>
      </c>
      <c r="R130" s="44" t="s">
        <v>159</v>
      </c>
      <c r="S130" s="45">
        <v>33393599.979125604</v>
      </c>
      <c r="T130" s="45">
        <v>7164887.1787561197</v>
      </c>
      <c r="U130" s="46">
        <v>375.00774966088966</v>
      </c>
      <c r="V130" s="45">
        <v>1490167.384730831</v>
      </c>
      <c r="W130" s="45">
        <v>481682.02122024447</v>
      </c>
    </row>
    <row r="131" spans="1:23" s="97" customFormat="1" ht="15.75" thickBot="1" x14ac:dyDescent="0.3">
      <c r="A131" s="47" t="s">
        <v>155</v>
      </c>
      <c r="B131" s="47" t="s">
        <v>159</v>
      </c>
      <c r="C131" s="48">
        <f>SUM(C123:C130)</f>
        <v>176459879.89640829</v>
      </c>
      <c r="D131" s="48">
        <f>SUM(D123:D130)</f>
        <v>38359607.288214989</v>
      </c>
      <c r="E131" s="49">
        <f>SUM(E123:E130)</f>
        <v>1888.2099111684977</v>
      </c>
      <c r="F131" s="48">
        <f>SUM(F123:F130)</f>
        <v>7782363.1901047947</v>
      </c>
      <c r="G131" s="48">
        <f>SUM(G123:G130)</f>
        <v>3388533.5156205487</v>
      </c>
      <c r="H131" s="99"/>
      <c r="I131" s="47" t="s">
        <v>155</v>
      </c>
      <c r="J131" s="47" t="s">
        <v>159</v>
      </c>
      <c r="K131" s="50">
        <f t="shared" si="8"/>
        <v>2.373678482626107E-2</v>
      </c>
      <c r="L131" s="50">
        <f t="shared" si="8"/>
        <v>2.6672325068449743E-2</v>
      </c>
      <c r="M131" s="50">
        <f t="shared" si="8"/>
        <v>-2.0266012502113684E-3</v>
      </c>
      <c r="N131" s="50">
        <f t="shared" si="8"/>
        <v>1.1336005595000476E-2</v>
      </c>
      <c r="O131" s="50">
        <f t="shared" si="8"/>
        <v>6.0806766263639123E-3</v>
      </c>
      <c r="P131" s="99"/>
      <c r="Q131" s="47" t="s">
        <v>155</v>
      </c>
      <c r="R131" s="47" t="s">
        <v>159</v>
      </c>
      <c r="S131" s="48">
        <f>SUM(S123:S130)</f>
        <v>172368408.08289933</v>
      </c>
      <c r="T131" s="48">
        <f>SUM(T123:T130)</f>
        <v>37363047.928322695</v>
      </c>
      <c r="U131" s="49">
        <f>SUM(U123:U130)</f>
        <v>1892.0443305742949</v>
      </c>
      <c r="V131" s="48">
        <f>SUM(V123:V130)</f>
        <v>7695131.1404424757</v>
      </c>
      <c r="W131" s="48">
        <f>SUM(W123:W130)</f>
        <v>3368053.4715994499</v>
      </c>
    </row>
    <row r="132" spans="1:23" s="100" customFormat="1" ht="15.75" thickTop="1" x14ac:dyDescent="0.25">
      <c r="A132" s="19"/>
      <c r="B132" s="19"/>
      <c r="C132" s="20"/>
      <c r="D132" s="20"/>
      <c r="E132" s="21"/>
      <c r="F132" s="20"/>
      <c r="G132" s="20"/>
      <c r="I132" s="19"/>
      <c r="J132" s="19"/>
      <c r="K132" s="17"/>
      <c r="L132" s="17"/>
      <c r="M132" s="17"/>
      <c r="N132" s="17"/>
      <c r="O132" s="17"/>
      <c r="Q132" s="19"/>
      <c r="R132" s="19"/>
      <c r="S132" s="20"/>
      <c r="T132" s="20"/>
      <c r="U132" s="21"/>
      <c r="V132" s="20"/>
      <c r="W132" s="20"/>
    </row>
    <row r="133" spans="1:23" s="97" customFormat="1" x14ac:dyDescent="0.25">
      <c r="A133" s="44" t="s">
        <v>17</v>
      </c>
      <c r="B133" s="44" t="s">
        <v>162</v>
      </c>
      <c r="C133" s="45">
        <v>38991438.159824997</v>
      </c>
      <c r="D133" s="45">
        <v>8369536.3844180638</v>
      </c>
      <c r="E133" s="46">
        <v>431.42360188508468</v>
      </c>
      <c r="F133" s="45">
        <v>1831056.1799852476</v>
      </c>
      <c r="G133" s="45">
        <v>861666.41499392351</v>
      </c>
      <c r="I133" s="44" t="s">
        <v>17</v>
      </c>
      <c r="J133" s="44" t="s">
        <v>162</v>
      </c>
      <c r="K133" s="37">
        <f t="shared" ref="K133:O144" si="9">(C133/S133)-1</f>
        <v>2.8585307719671604E-2</v>
      </c>
      <c r="L133" s="37">
        <f t="shared" si="9"/>
        <v>3.087160774457276E-2</v>
      </c>
      <c r="M133" s="37">
        <f t="shared" si="9"/>
        <v>6.215162170737587E-3</v>
      </c>
      <c r="N133" s="37">
        <f t="shared" si="9"/>
        <v>1.6171864492450228E-2</v>
      </c>
      <c r="O133" s="37">
        <f t="shared" si="9"/>
        <v>1.1272094688224987E-2</v>
      </c>
      <c r="Q133" s="44" t="s">
        <v>17</v>
      </c>
      <c r="R133" s="44" t="s">
        <v>162</v>
      </c>
      <c r="S133" s="45">
        <v>37907831.14165543</v>
      </c>
      <c r="T133" s="45">
        <v>8118893.1012753723</v>
      </c>
      <c r="U133" s="46">
        <v>428.75879643312254</v>
      </c>
      <c r="V133" s="45">
        <v>1801915.8411749667</v>
      </c>
      <c r="W133" s="45">
        <v>852061.89265963587</v>
      </c>
    </row>
    <row r="134" spans="1:23" s="97" customFormat="1" x14ac:dyDescent="0.25">
      <c r="A134" s="44" t="s">
        <v>25</v>
      </c>
      <c r="B134" s="44" t="s">
        <v>162</v>
      </c>
      <c r="C134" s="45">
        <v>13920890.764527116</v>
      </c>
      <c r="D134" s="45">
        <v>2894568.8483492141</v>
      </c>
      <c r="E134" s="46">
        <v>139.59338791189958</v>
      </c>
      <c r="F134" s="45">
        <v>604314.43290464603</v>
      </c>
      <c r="G134" s="45">
        <v>367098.78053669061</v>
      </c>
      <c r="I134" s="44" t="s">
        <v>25</v>
      </c>
      <c r="J134" s="44" t="s">
        <v>162</v>
      </c>
      <c r="K134" s="37">
        <f t="shared" si="9"/>
        <v>2.8640838062864216E-2</v>
      </c>
      <c r="L134" s="37">
        <f t="shared" si="9"/>
        <v>3.092726151848546E-2</v>
      </c>
      <c r="M134" s="37">
        <f t="shared" si="9"/>
        <v>6.2426925002030398E-3</v>
      </c>
      <c r="N134" s="37">
        <f t="shared" si="9"/>
        <v>1.6226724669778037E-2</v>
      </c>
      <c r="O134" s="37">
        <f t="shared" si="9"/>
        <v>1.1326690341164847E-2</v>
      </c>
      <c r="Q134" s="44" t="s">
        <v>25</v>
      </c>
      <c r="R134" s="44" t="s">
        <v>162</v>
      </c>
      <c r="S134" s="45">
        <v>13533286.108631395</v>
      </c>
      <c r="T134" s="45">
        <v>2807733.3449168</v>
      </c>
      <c r="U134" s="46">
        <v>138.72735568896707</v>
      </c>
      <c r="V134" s="45">
        <v>594664.96819498378</v>
      </c>
      <c r="W134" s="45">
        <v>362987.33539095277</v>
      </c>
    </row>
    <row r="135" spans="1:23" s="97" customFormat="1" x14ac:dyDescent="0.25">
      <c r="A135" s="44" t="s">
        <v>35</v>
      </c>
      <c r="B135" s="44" t="s">
        <v>162</v>
      </c>
      <c r="C135" s="45">
        <v>86900384.910546273</v>
      </c>
      <c r="D135" s="45">
        <v>17393249.63688305</v>
      </c>
      <c r="E135" s="46">
        <v>859.44475929945679</v>
      </c>
      <c r="F135" s="45">
        <v>3716848.011025656</v>
      </c>
      <c r="G135" s="45">
        <v>2080107.5299321581</v>
      </c>
      <c r="I135" s="44" t="s">
        <v>35</v>
      </c>
      <c r="J135" s="44" t="s">
        <v>162</v>
      </c>
      <c r="K135" s="37">
        <f t="shared" si="9"/>
        <v>1.1179360439792063E-2</v>
      </c>
      <c r="L135" s="37">
        <f t="shared" si="9"/>
        <v>1.3426971191766057E-2</v>
      </c>
      <c r="M135" s="37">
        <f t="shared" si="9"/>
        <v>-1.7922726383162391E-2</v>
      </c>
      <c r="N135" s="37">
        <f t="shared" si="9"/>
        <v>-1.0240197651859573E-3</v>
      </c>
      <c r="O135" s="37">
        <f t="shared" si="9"/>
        <v>-5.8408745848627097E-3</v>
      </c>
      <c r="Q135" s="44" t="s">
        <v>35</v>
      </c>
      <c r="R135" s="44" t="s">
        <v>162</v>
      </c>
      <c r="S135" s="45">
        <v>85939634.757527784</v>
      </c>
      <c r="T135" s="45">
        <v>17162805.146609627</v>
      </c>
      <c r="U135" s="46">
        <v>875.12946525506652</v>
      </c>
      <c r="V135" s="45">
        <v>3720658.0383964721</v>
      </c>
      <c r="W135" s="45">
        <v>2092328.5586334628</v>
      </c>
    </row>
    <row r="136" spans="1:23" s="97" customFormat="1" x14ac:dyDescent="0.25">
      <c r="A136" s="44" t="s">
        <v>38</v>
      </c>
      <c r="B136" s="44" t="s">
        <v>162</v>
      </c>
      <c r="C136" s="45">
        <v>28168803.883521363</v>
      </c>
      <c r="D136" s="45">
        <v>4678036.6871880488</v>
      </c>
      <c r="E136" s="46">
        <v>208.1493473627163</v>
      </c>
      <c r="F136" s="45">
        <v>1674675.3714009845</v>
      </c>
      <c r="G136" s="45">
        <v>1093263.7542352679</v>
      </c>
      <c r="I136" s="44" t="s">
        <v>38</v>
      </c>
      <c r="J136" s="44" t="s">
        <v>162</v>
      </c>
      <c r="K136" s="37">
        <f t="shared" si="9"/>
        <v>8.2945821945719755E-2</v>
      </c>
      <c r="L136" s="37">
        <f t="shared" si="9"/>
        <v>8.5352952439514018E-2</v>
      </c>
      <c r="M136" s="37">
        <f t="shared" si="9"/>
        <v>3.3165524450104344E-2</v>
      </c>
      <c r="N136" s="37">
        <f t="shared" si="9"/>
        <v>6.9876330890395799E-2</v>
      </c>
      <c r="O136" s="37">
        <f t="shared" si="9"/>
        <v>6.4717609296613077E-2</v>
      </c>
      <c r="Q136" s="44" t="s">
        <v>38</v>
      </c>
      <c r="R136" s="44" t="s">
        <v>162</v>
      </c>
      <c r="S136" s="45">
        <v>26011277.1227195</v>
      </c>
      <c r="T136" s="45">
        <v>4310152.4501070101</v>
      </c>
      <c r="U136" s="46">
        <v>201.46756975219671</v>
      </c>
      <c r="V136" s="45">
        <v>1565298.0845059445</v>
      </c>
      <c r="W136" s="45">
        <v>1026811.0010479805</v>
      </c>
    </row>
    <row r="137" spans="1:23" s="97" customFormat="1" x14ac:dyDescent="0.25">
      <c r="A137" s="44" t="s">
        <v>56</v>
      </c>
      <c r="B137" s="44" t="s">
        <v>162</v>
      </c>
      <c r="C137" s="45">
        <v>17580901.39524341</v>
      </c>
      <c r="D137" s="45">
        <v>2913311.4910199847</v>
      </c>
      <c r="E137" s="46">
        <v>133.88213179525349</v>
      </c>
      <c r="F137" s="45">
        <v>767216.39347002213</v>
      </c>
      <c r="G137" s="45">
        <v>397258.38926561282</v>
      </c>
      <c r="I137" s="44" t="s">
        <v>56</v>
      </c>
      <c r="J137" s="44" t="s">
        <v>162</v>
      </c>
      <c r="K137" s="37">
        <f t="shared" si="9"/>
        <v>8.0282391185511504E-2</v>
      </c>
      <c r="L137" s="37">
        <f t="shared" si="9"/>
        <v>8.2683601507427262E-2</v>
      </c>
      <c r="M137" s="37">
        <f t="shared" si="9"/>
        <v>3.18450729253974E-2</v>
      </c>
      <c r="N137" s="37">
        <f t="shared" si="9"/>
        <v>6.7245043644472036E-2</v>
      </c>
      <c r="O137" s="37">
        <f t="shared" si="9"/>
        <v>6.209900957161385E-2</v>
      </c>
      <c r="Q137" s="44" t="s">
        <v>56</v>
      </c>
      <c r="R137" s="44" t="s">
        <v>162</v>
      </c>
      <c r="S137" s="45">
        <v>16274357.092824565</v>
      </c>
      <c r="T137" s="45">
        <v>2690824.4356557745</v>
      </c>
      <c r="U137" s="46">
        <v>129.75022637427779</v>
      </c>
      <c r="V137" s="45">
        <v>718875.57411379507</v>
      </c>
      <c r="W137" s="45">
        <v>374031.40920528932</v>
      </c>
    </row>
    <row r="138" spans="1:23" s="97" customFormat="1" x14ac:dyDescent="0.25">
      <c r="A138" s="44" t="s">
        <v>57</v>
      </c>
      <c r="B138" s="44" t="s">
        <v>162</v>
      </c>
      <c r="C138" s="45">
        <v>48661228.909737088</v>
      </c>
      <c r="D138" s="45">
        <v>10819089.68263459</v>
      </c>
      <c r="E138" s="46">
        <v>564.36945919252832</v>
      </c>
      <c r="F138" s="45">
        <v>1863873.5984586622</v>
      </c>
      <c r="G138" s="45">
        <v>910723.05549829709</v>
      </c>
      <c r="I138" s="44" t="s">
        <v>57</v>
      </c>
      <c r="J138" s="44" t="s">
        <v>162</v>
      </c>
      <c r="K138" s="37">
        <f t="shared" si="9"/>
        <v>3.1949243225265489E-2</v>
      </c>
      <c r="L138" s="37">
        <f t="shared" si="9"/>
        <v>3.4243020477162434E-2</v>
      </c>
      <c r="M138" s="37">
        <f t="shared" si="9"/>
        <v>7.8829035792014057E-3</v>
      </c>
      <c r="N138" s="37">
        <f t="shared" si="9"/>
        <v>1.949520246850045E-2</v>
      </c>
      <c r="O138" s="37">
        <f t="shared" si="9"/>
        <v>1.4579408218378775E-2</v>
      </c>
      <c r="Q138" s="44" t="s">
        <v>57</v>
      </c>
      <c r="R138" s="44" t="s">
        <v>162</v>
      </c>
      <c r="S138" s="45">
        <v>47154672.799265541</v>
      </c>
      <c r="T138" s="45">
        <v>10460877.635551317</v>
      </c>
      <c r="U138" s="46">
        <v>559.95538488482657</v>
      </c>
      <c r="V138" s="45">
        <v>1828231.8484144614</v>
      </c>
      <c r="W138" s="45">
        <v>897636.05304935621</v>
      </c>
    </row>
    <row r="139" spans="1:23" s="97" customFormat="1" x14ac:dyDescent="0.25">
      <c r="A139" s="44" t="s">
        <v>62</v>
      </c>
      <c r="B139" s="44" t="s">
        <v>162</v>
      </c>
      <c r="C139" s="45">
        <v>49821113.141602218</v>
      </c>
      <c r="D139" s="45">
        <v>10883176.867599566</v>
      </c>
      <c r="E139" s="46">
        <v>546.89252437147809</v>
      </c>
      <c r="F139" s="45">
        <v>2131338.5510193217</v>
      </c>
      <c r="G139" s="45">
        <v>983859.51577822992</v>
      </c>
      <c r="I139" s="44" t="s">
        <v>62</v>
      </c>
      <c r="J139" s="44" t="s">
        <v>162</v>
      </c>
      <c r="K139" s="37">
        <f t="shared" si="9"/>
        <v>3.7067821738498319E-2</v>
      </c>
      <c r="L139" s="37">
        <f t="shared" si="9"/>
        <v>3.9372976370661839E-2</v>
      </c>
      <c r="M139" s="37">
        <f t="shared" si="9"/>
        <v>7.2206561709580175E-3</v>
      </c>
      <c r="N139" s="37">
        <f t="shared" si="9"/>
        <v>2.4552007608827919E-2</v>
      </c>
      <c r="O139" s="37">
        <f t="shared" si="9"/>
        <v>1.961183049395876E-2</v>
      </c>
      <c r="Q139" s="44" t="s">
        <v>62</v>
      </c>
      <c r="R139" s="44" t="s">
        <v>162</v>
      </c>
      <c r="S139" s="45">
        <v>48040361.582219504</v>
      </c>
      <c r="T139" s="45">
        <v>10470906.128040798</v>
      </c>
      <c r="U139" s="46">
        <v>542.97191089243574</v>
      </c>
      <c r="V139" s="45">
        <v>2080263.8960159677</v>
      </c>
      <c r="W139" s="45">
        <v>964935.36692448112</v>
      </c>
    </row>
    <row r="140" spans="1:23" s="97" customFormat="1" x14ac:dyDescent="0.25">
      <c r="A140" s="44" t="s">
        <v>75</v>
      </c>
      <c r="B140" s="44" t="s">
        <v>162</v>
      </c>
      <c r="C140" s="45">
        <v>5748561.2572134873</v>
      </c>
      <c r="D140" s="45">
        <v>1383794.9887680716</v>
      </c>
      <c r="E140" s="46">
        <v>55.60390010564619</v>
      </c>
      <c r="F140" s="45">
        <v>222692.07560859737</v>
      </c>
      <c r="G140" s="45">
        <v>166636.63298450154</v>
      </c>
      <c r="I140" s="44" t="s">
        <v>75</v>
      </c>
      <c r="J140" s="44" t="s">
        <v>162</v>
      </c>
      <c r="K140" s="37">
        <f t="shared" si="9"/>
        <v>2.9952585015256439E-2</v>
      </c>
      <c r="L140" s="37">
        <f t="shared" si="9"/>
        <v>3.2241924171760639E-2</v>
      </c>
      <c r="M140" s="37">
        <f t="shared" si="9"/>
        <v>3.1019838702861513E-4</v>
      </c>
      <c r="N140" s="37">
        <f t="shared" si="9"/>
        <v>1.7522640853249172E-2</v>
      </c>
      <c r="O140" s="37">
        <f t="shared" si="9"/>
        <v>1.2616357885792295E-2</v>
      </c>
      <c r="Q140" s="44" t="s">
        <v>75</v>
      </c>
      <c r="R140" s="44" t="s">
        <v>162</v>
      </c>
      <c r="S140" s="45">
        <v>5581384.3674447741</v>
      </c>
      <c r="T140" s="45">
        <v>1340572.3565029451</v>
      </c>
      <c r="U140" s="46">
        <v>55.586657214238016</v>
      </c>
      <c r="V140" s="45">
        <v>218857.12088121963</v>
      </c>
      <c r="W140" s="45">
        <v>164560.47908648895</v>
      </c>
    </row>
    <row r="141" spans="1:23" s="97" customFormat="1" x14ac:dyDescent="0.25">
      <c r="A141" s="44" t="s">
        <v>80</v>
      </c>
      <c r="B141" s="44" t="s">
        <v>162</v>
      </c>
      <c r="C141" s="45">
        <v>21000856.604246531</v>
      </c>
      <c r="D141" s="45">
        <v>4357730.9288136754</v>
      </c>
      <c r="E141" s="46">
        <v>216.26875441177509</v>
      </c>
      <c r="F141" s="45">
        <v>975973.04782674368</v>
      </c>
      <c r="G141" s="45">
        <v>539027.83733368863</v>
      </c>
      <c r="I141" s="44" t="s">
        <v>80</v>
      </c>
      <c r="J141" s="44" t="s">
        <v>162</v>
      </c>
      <c r="K141" s="37">
        <f t="shared" si="9"/>
        <v>1.238586667773367E-2</v>
      </c>
      <c r="L141" s="37">
        <f t="shared" si="9"/>
        <v>1.4636159205561494E-2</v>
      </c>
      <c r="M141" s="37">
        <f t="shared" si="9"/>
        <v>-1.6750943806187912E-2</v>
      </c>
      <c r="N141" s="37">
        <f t="shared" si="9"/>
        <v>1.6792579745184E-4</v>
      </c>
      <c r="O141" s="37">
        <f t="shared" si="9"/>
        <v>-4.6546763363165544E-3</v>
      </c>
      <c r="Q141" s="44" t="s">
        <v>80</v>
      </c>
      <c r="R141" s="44" t="s">
        <v>162</v>
      </c>
      <c r="S141" s="45">
        <v>20743925.113418832</v>
      </c>
      <c r="T141" s="45">
        <v>4294870.5201140139</v>
      </c>
      <c r="U141" s="46">
        <v>219.95317773195555</v>
      </c>
      <c r="V141" s="45">
        <v>975809.18429131072</v>
      </c>
      <c r="W141" s="45">
        <v>541548.57065046136</v>
      </c>
    </row>
    <row r="142" spans="1:23" s="97" customFormat="1" x14ac:dyDescent="0.25">
      <c r="A142" s="44" t="s">
        <v>82</v>
      </c>
      <c r="B142" s="44" t="s">
        <v>162</v>
      </c>
      <c r="C142" s="45">
        <v>137213366.34672937</v>
      </c>
      <c r="D142" s="45">
        <v>28392294.865657181</v>
      </c>
      <c r="E142" s="46">
        <v>1405.4951076475215</v>
      </c>
      <c r="F142" s="45">
        <v>6476405.6601204081</v>
      </c>
      <c r="G142" s="45">
        <v>4029142.2455234141</v>
      </c>
      <c r="I142" s="44" t="s">
        <v>82</v>
      </c>
      <c r="J142" s="44" t="s">
        <v>162</v>
      </c>
      <c r="K142" s="37">
        <f t="shared" si="9"/>
        <v>5.1601538414588477E-2</v>
      </c>
      <c r="L142" s="37">
        <f t="shared" si="9"/>
        <v>5.3938998035506058E-2</v>
      </c>
      <c r="M142" s="37">
        <f t="shared" si="9"/>
        <v>1.7625940092265591E-2</v>
      </c>
      <c r="N142" s="37">
        <f t="shared" si="9"/>
        <v>3.8910324670044627E-2</v>
      </c>
      <c r="O142" s="37">
        <f t="shared" si="9"/>
        <v>3.3900914730655485E-2</v>
      </c>
      <c r="Q142" s="44" t="s">
        <v>82</v>
      </c>
      <c r="R142" s="44" t="s">
        <v>162</v>
      </c>
      <c r="S142" s="45">
        <v>130480378.10366316</v>
      </c>
      <c r="T142" s="45">
        <v>26939220.314059082</v>
      </c>
      <c r="U142" s="46">
        <v>1381.1510224671442</v>
      </c>
      <c r="V142" s="45">
        <v>6233844.7374438196</v>
      </c>
      <c r="W142" s="45">
        <v>3897029.3846514854</v>
      </c>
    </row>
    <row r="143" spans="1:23" s="97" customFormat="1" x14ac:dyDescent="0.25">
      <c r="A143" s="44" t="s">
        <v>97</v>
      </c>
      <c r="B143" s="44" t="s">
        <v>162</v>
      </c>
      <c r="C143" s="45">
        <v>76434999.114869207</v>
      </c>
      <c r="D143" s="45">
        <v>14678036.284484237</v>
      </c>
      <c r="E143" s="46">
        <v>665.45046889604498</v>
      </c>
      <c r="F143" s="45">
        <v>4105808.29787383</v>
      </c>
      <c r="G143" s="45">
        <v>2193438.0204858449</v>
      </c>
      <c r="I143" s="44" t="s">
        <v>97</v>
      </c>
      <c r="J143" s="44" t="s">
        <v>162</v>
      </c>
      <c r="K143" s="37">
        <f t="shared" si="9"/>
        <v>4.3189998038473565E-2</v>
      </c>
      <c r="L143" s="37">
        <f t="shared" si="9"/>
        <v>4.5508760809623849E-2</v>
      </c>
      <c r="M143" s="37">
        <f t="shared" si="9"/>
        <v>1.3166634149253342E-2</v>
      </c>
      <c r="N143" s="37">
        <f t="shared" si="9"/>
        <v>3.0600298653631786E-2</v>
      </c>
      <c r="O143" s="37">
        <f t="shared" si="9"/>
        <v>2.5630957934785537E-2</v>
      </c>
      <c r="Q143" s="44" t="s">
        <v>97</v>
      </c>
      <c r="R143" s="44" t="s">
        <v>162</v>
      </c>
      <c r="S143" s="45">
        <v>73270448.584237888</v>
      </c>
      <c r="T143" s="45">
        <v>14039132.750181664</v>
      </c>
      <c r="U143" s="46">
        <v>656.80258949192262</v>
      </c>
      <c r="V143" s="45">
        <v>3983899.7749540978</v>
      </c>
      <c r="W143" s="45">
        <v>2138623.0627267337</v>
      </c>
    </row>
    <row r="144" spans="1:23" s="97" customFormat="1" ht="15.75" thickBot="1" x14ac:dyDescent="0.3">
      <c r="A144" s="47" t="s">
        <v>155</v>
      </c>
      <c r="B144" s="47" t="s">
        <v>162</v>
      </c>
      <c r="C144" s="48">
        <f>SUM(C133:C143)</f>
        <v>524442544.48806107</v>
      </c>
      <c r="D144" s="48">
        <f>SUM(D133:D143)</f>
        <v>106762826.66581568</v>
      </c>
      <c r="E144" s="49">
        <f>SUM(E133:E143)</f>
        <v>5226.5734428794049</v>
      </c>
      <c r="F144" s="48">
        <f>SUM(F133:F143)</f>
        <v>24370201.619694121</v>
      </c>
      <c r="G144" s="48">
        <f>SUM(G133:G143)</f>
        <v>13622222.176567627</v>
      </c>
      <c r="H144" s="99"/>
      <c r="I144" s="47" t="s">
        <v>155</v>
      </c>
      <c r="J144" s="47" t="s">
        <v>162</v>
      </c>
      <c r="K144" s="50">
        <f t="shared" si="9"/>
        <v>3.8628514462428765E-2</v>
      </c>
      <c r="L144" s="50">
        <f t="shared" si="9"/>
        <v>4.0208493685884861E-2</v>
      </c>
      <c r="M144" s="50">
        <f t="shared" si="9"/>
        <v>6.9975931043688711E-3</v>
      </c>
      <c r="N144" s="50">
        <f t="shared" si="9"/>
        <v>2.7311096754046416E-2</v>
      </c>
      <c r="O144" s="50">
        <f t="shared" si="9"/>
        <v>2.3261433016558586E-2</v>
      </c>
      <c r="P144" s="99"/>
      <c r="Q144" s="47" t="s">
        <v>155</v>
      </c>
      <c r="R144" s="47" t="s">
        <v>162</v>
      </c>
      <c r="S144" s="48">
        <f>SUM(S133:S143)</f>
        <v>504937556.77360833</v>
      </c>
      <c r="T144" s="48">
        <f>SUM(T133:T143)</f>
        <v>102635988.18301439</v>
      </c>
      <c r="U144" s="49">
        <f>SUM(U133:U143)</f>
        <v>5190.2541561861544</v>
      </c>
      <c r="V144" s="48">
        <f>SUM(V133:V143)</f>
        <v>23722319.068387043</v>
      </c>
      <c r="W144" s="48">
        <f>SUM(W133:W143)</f>
        <v>13312553.114026327</v>
      </c>
    </row>
    <row r="145" spans="1:23" ht="15.75" thickTop="1" x14ac:dyDescent="0.25">
      <c r="A145" s="19"/>
      <c r="B145" s="19"/>
      <c r="C145" s="103"/>
      <c r="D145" s="100"/>
      <c r="E145" s="101"/>
      <c r="F145" s="100"/>
      <c r="G145" s="100"/>
      <c r="Q145" s="19"/>
      <c r="R145" s="19"/>
      <c r="S145" s="100"/>
      <c r="T145" s="100"/>
      <c r="U145" s="101"/>
      <c r="V145" s="100"/>
      <c r="W145" s="100"/>
    </row>
    <row r="146" spans="1:23" s="97" customFormat="1" x14ac:dyDescent="0.25">
      <c r="A146" s="44" t="s">
        <v>6</v>
      </c>
      <c r="B146" s="44" t="s">
        <v>163</v>
      </c>
      <c r="C146" s="45">
        <v>36695311.130903155</v>
      </c>
      <c r="D146" s="45">
        <v>7530134.9446208281</v>
      </c>
      <c r="E146" s="46">
        <v>352.32395202454632</v>
      </c>
      <c r="F146" s="45">
        <v>1476627.0629722399</v>
      </c>
      <c r="G146" s="45">
        <v>1037708.6989237936</v>
      </c>
      <c r="I146" s="44" t="s">
        <v>6</v>
      </c>
      <c r="J146" s="44" t="s">
        <v>163</v>
      </c>
      <c r="K146" s="37">
        <f t="shared" ref="K146:O157" si="10">(C146/S146)-1</f>
        <v>5.603596175575154E-3</v>
      </c>
      <c r="L146" s="37">
        <f t="shared" si="10"/>
        <v>7.8388133323066267E-3</v>
      </c>
      <c r="M146" s="37">
        <f t="shared" si="10"/>
        <v>-2.3338018250424142E-2</v>
      </c>
      <c r="N146" s="37">
        <f t="shared" si="10"/>
        <v>-6.5324931274012288E-3</v>
      </c>
      <c r="O146" s="37">
        <f t="shared" si="10"/>
        <v>-1.1322787231916931E-2</v>
      </c>
      <c r="Q146" s="44" t="s">
        <v>6</v>
      </c>
      <c r="R146" s="44" t="s">
        <v>163</v>
      </c>
      <c r="S146" s="45">
        <v>36490831.248475641</v>
      </c>
      <c r="T146" s="45">
        <v>7471566.727742184</v>
      </c>
      <c r="U146" s="46">
        <v>360.74297823429055</v>
      </c>
      <c r="V146" s="45">
        <v>1486336.5462455945</v>
      </c>
      <c r="W146" s="45">
        <v>1049593.0173392314</v>
      </c>
    </row>
    <row r="147" spans="1:23" s="97" customFormat="1" x14ac:dyDescent="0.25">
      <c r="A147" s="44" t="s">
        <v>12</v>
      </c>
      <c r="B147" s="44" t="s">
        <v>163</v>
      </c>
      <c r="C147" s="45">
        <v>279913983.97000462</v>
      </c>
      <c r="D147" s="45">
        <v>35294518.493558973</v>
      </c>
      <c r="E147" s="46">
        <v>1774.4247031528789</v>
      </c>
      <c r="F147" s="45">
        <v>8323629.0558732655</v>
      </c>
      <c r="G147" s="45">
        <v>3465422.1036266312</v>
      </c>
      <c r="I147" s="44" t="s">
        <v>12</v>
      </c>
      <c r="J147" s="44" t="s">
        <v>163</v>
      </c>
      <c r="K147" s="37">
        <f t="shared" si="10"/>
        <v>4.7583685511763063E-2</v>
      </c>
      <c r="L147" s="37">
        <f t="shared" si="10"/>
        <v>4.9912214403140531E-2</v>
      </c>
      <c r="M147" s="37">
        <f t="shared" si="10"/>
        <v>1.5634005452609845E-2</v>
      </c>
      <c r="N147" s="37">
        <f t="shared" si="10"/>
        <v>3.4940961074357624E-2</v>
      </c>
      <c r="O147" s="37">
        <f t="shared" si="10"/>
        <v>2.9950690582307926E-2</v>
      </c>
      <c r="Q147" s="44" t="s">
        <v>12</v>
      </c>
      <c r="R147" s="44" t="s">
        <v>163</v>
      </c>
      <c r="S147" s="45">
        <v>267199640.31633589</v>
      </c>
      <c r="T147" s="45">
        <v>33616637.666819967</v>
      </c>
      <c r="U147" s="46">
        <v>1747.1103701004176</v>
      </c>
      <c r="V147" s="45">
        <v>8042612.447412095</v>
      </c>
      <c r="W147" s="45">
        <v>3364648.555813259</v>
      </c>
    </row>
    <row r="148" spans="1:23" s="97" customFormat="1" x14ac:dyDescent="0.25">
      <c r="A148" s="44" t="s">
        <v>13</v>
      </c>
      <c r="B148" s="44" t="s">
        <v>163</v>
      </c>
      <c r="C148" s="45">
        <v>110385261.37955992</v>
      </c>
      <c r="D148" s="45">
        <v>23711423.770265095</v>
      </c>
      <c r="E148" s="46">
        <v>1228.2809687147874</v>
      </c>
      <c r="F148" s="45">
        <v>5341368.8313928051</v>
      </c>
      <c r="G148" s="45">
        <v>3368103.6604943071</v>
      </c>
      <c r="I148" s="44" t="s">
        <v>13</v>
      </c>
      <c r="J148" s="44" t="s">
        <v>163</v>
      </c>
      <c r="K148" s="37">
        <f t="shared" si="10"/>
        <v>3.9731803172549318E-2</v>
      </c>
      <c r="L148" s="37">
        <f t="shared" si="10"/>
        <v>4.2042879200607786E-2</v>
      </c>
      <c r="M148" s="37">
        <f t="shared" si="10"/>
        <v>9.8079673108735221E-3</v>
      </c>
      <c r="N148" s="37">
        <f t="shared" si="10"/>
        <v>2.7183838882807843E-2</v>
      </c>
      <c r="O148" s="37">
        <f t="shared" si="10"/>
        <v>2.2230971623823814E-2</v>
      </c>
      <c r="Q148" s="44" t="s">
        <v>13</v>
      </c>
      <c r="R148" s="44" t="s">
        <v>163</v>
      </c>
      <c r="S148" s="45">
        <v>106167052.92916857</v>
      </c>
      <c r="T148" s="45">
        <v>22754748.622681502</v>
      </c>
      <c r="U148" s="46">
        <v>1216.351037500436</v>
      </c>
      <c r="V148" s="45">
        <v>5200012.5286260517</v>
      </c>
      <c r="W148" s="45">
        <v>3294855.8143802295</v>
      </c>
    </row>
    <row r="149" spans="1:23" s="97" customFormat="1" x14ac:dyDescent="0.25">
      <c r="A149" s="44" t="s">
        <v>15</v>
      </c>
      <c r="B149" s="44" t="s">
        <v>163</v>
      </c>
      <c r="C149" s="45">
        <v>57864600.679309689</v>
      </c>
      <c r="D149" s="45">
        <v>9588379.5260424949</v>
      </c>
      <c r="E149" s="46">
        <v>456.41572240921909</v>
      </c>
      <c r="F149" s="45">
        <v>2424513.5930194589</v>
      </c>
      <c r="G149" s="45">
        <v>1633938.1668299802</v>
      </c>
      <c r="I149" s="44" t="s">
        <v>15</v>
      </c>
      <c r="J149" s="44" t="s">
        <v>163</v>
      </c>
      <c r="K149" s="37">
        <f t="shared" si="10"/>
        <v>1.7173691551660708E-2</v>
      </c>
      <c r="L149" s="37">
        <f t="shared" si="10"/>
        <v>1.9434626273234112E-2</v>
      </c>
      <c r="M149" s="37">
        <f t="shared" si="10"/>
        <v>-1.2100914164862919E-2</v>
      </c>
      <c r="N149" s="37">
        <f t="shared" si="10"/>
        <v>4.8979689863708487E-3</v>
      </c>
      <c r="O149" s="37">
        <f t="shared" si="10"/>
        <v>5.2559566159127158E-5</v>
      </c>
      <c r="Q149" s="44" t="s">
        <v>15</v>
      </c>
      <c r="R149" s="44" t="s">
        <v>163</v>
      </c>
      <c r="S149" s="45">
        <v>56887630.067426719</v>
      </c>
      <c r="T149" s="45">
        <v>9405585.4872174691</v>
      </c>
      <c r="U149" s="46">
        <v>462.00642247115798</v>
      </c>
      <c r="V149" s="45">
        <v>2412696.281459339</v>
      </c>
      <c r="W149" s="45">
        <v>1633852.2922623309</v>
      </c>
    </row>
    <row r="150" spans="1:23" s="97" customFormat="1" x14ac:dyDescent="0.25">
      <c r="A150" s="44" t="s">
        <v>31</v>
      </c>
      <c r="B150" s="44" t="s">
        <v>163</v>
      </c>
      <c r="C150" s="45">
        <v>5678245.3149410188</v>
      </c>
      <c r="D150" s="45">
        <v>1351176.7032048451</v>
      </c>
      <c r="E150" s="46">
        <v>55.168967094898854</v>
      </c>
      <c r="F150" s="45">
        <v>214101.8460014078</v>
      </c>
      <c r="G150" s="45">
        <v>157584.59613423902</v>
      </c>
      <c r="I150" s="44" t="s">
        <v>31</v>
      </c>
      <c r="J150" s="44" t="s">
        <v>163</v>
      </c>
      <c r="K150" s="37">
        <f t="shared" si="10"/>
        <v>4.7298095236202098E-2</v>
      </c>
      <c r="L150" s="37">
        <f t="shared" si="10"/>
        <v>4.9625989328453857E-2</v>
      </c>
      <c r="M150" s="37">
        <f t="shared" si="10"/>
        <v>1.5492418098269845E-2</v>
      </c>
      <c r="N150" s="37">
        <f t="shared" si="10"/>
        <v>3.4658817434331191E-2</v>
      </c>
      <c r="O150" s="37">
        <f t="shared" si="10"/>
        <v>2.9669907380349247E-2</v>
      </c>
      <c r="Q150" s="44" t="s">
        <v>31</v>
      </c>
      <c r="R150" s="44" t="s">
        <v>163</v>
      </c>
      <c r="S150" s="45">
        <v>5421804.2988614216</v>
      </c>
      <c r="T150" s="45">
        <v>1287293.4901977056</v>
      </c>
      <c r="U150" s="46">
        <v>54.327305759913727</v>
      </c>
      <c r="V150" s="45">
        <v>206929.9003630215</v>
      </c>
      <c r="W150" s="45">
        <v>153043.80074111355</v>
      </c>
    </row>
    <row r="151" spans="1:23" s="97" customFormat="1" x14ac:dyDescent="0.25">
      <c r="A151" s="44" t="s">
        <v>32</v>
      </c>
      <c r="B151" s="44" t="s">
        <v>163</v>
      </c>
      <c r="C151" s="45">
        <v>4249456.7743818406</v>
      </c>
      <c r="D151" s="45">
        <v>892364.85628284467</v>
      </c>
      <c r="E151" s="46">
        <v>47.697432594567111</v>
      </c>
      <c r="F151" s="45">
        <v>179780.27368718418</v>
      </c>
      <c r="G151" s="45">
        <v>149506.1728545292</v>
      </c>
      <c r="I151" s="44" t="s">
        <v>32</v>
      </c>
      <c r="J151" s="44" t="s">
        <v>163</v>
      </c>
      <c r="K151" s="37">
        <f t="shared" si="10"/>
        <v>2.4165591735858971E-2</v>
      </c>
      <c r="L151" s="37">
        <f t="shared" si="10"/>
        <v>2.6442067785356294E-2</v>
      </c>
      <c r="M151" s="37">
        <f t="shared" si="10"/>
        <v>4.0239955007472794E-3</v>
      </c>
      <c r="N151" s="37">
        <f t="shared" si="10"/>
        <v>1.1805487685304428E-2</v>
      </c>
      <c r="O151" s="37">
        <f t="shared" si="10"/>
        <v>6.9267716437169113E-3</v>
      </c>
      <c r="Q151" s="44" t="s">
        <v>32</v>
      </c>
      <c r="R151" s="44" t="s">
        <v>163</v>
      </c>
      <c r="S151" s="45">
        <v>4149189.1630331315</v>
      </c>
      <c r="T151" s="45">
        <v>869376.73765476549</v>
      </c>
      <c r="U151" s="46">
        <v>47.506267587537565</v>
      </c>
      <c r="V151" s="45">
        <v>177682.64342829905</v>
      </c>
      <c r="W151" s="45">
        <v>148477.7017205272</v>
      </c>
    </row>
    <row r="152" spans="1:23" s="97" customFormat="1" x14ac:dyDescent="0.25">
      <c r="A152" s="44" t="s">
        <v>46</v>
      </c>
      <c r="B152" s="44" t="s">
        <v>163</v>
      </c>
      <c r="C152" s="45">
        <v>108909281.84567997</v>
      </c>
      <c r="D152" s="45">
        <v>24703742.179999143</v>
      </c>
      <c r="E152" s="46">
        <v>1279.6692944935539</v>
      </c>
      <c r="F152" s="45">
        <v>4321674.719615533</v>
      </c>
      <c r="G152" s="45">
        <v>3203829.463524376</v>
      </c>
      <c r="I152" s="44" t="s">
        <v>46</v>
      </c>
      <c r="J152" s="44" t="s">
        <v>163</v>
      </c>
      <c r="K152" s="37">
        <f t="shared" si="10"/>
        <v>9.9610617748771002E-3</v>
      </c>
      <c r="L152" s="37">
        <f t="shared" si="10"/>
        <v>1.2205964539242498E-2</v>
      </c>
      <c r="M152" s="37">
        <f t="shared" si="10"/>
        <v>-1.9105961997040399E-2</v>
      </c>
      <c r="N152" s="37">
        <f t="shared" si="10"/>
        <v>-2.2276154383340518E-3</v>
      </c>
      <c r="O152" s="37">
        <f t="shared" si="10"/>
        <v>-7.038666769505042E-3</v>
      </c>
      <c r="Q152" s="44" t="s">
        <v>46</v>
      </c>
      <c r="R152" s="44" t="s">
        <v>163</v>
      </c>
      <c r="S152" s="45">
        <v>107835129.45963071</v>
      </c>
      <c r="T152" s="45">
        <v>24405845.297744632</v>
      </c>
      <c r="U152" s="46">
        <v>1304.5948338098603</v>
      </c>
      <c r="V152" s="45">
        <v>4331323.2421381352</v>
      </c>
      <c r="W152" s="45">
        <v>3226540.003426976</v>
      </c>
    </row>
    <row r="153" spans="1:23" s="97" customFormat="1" x14ac:dyDescent="0.25">
      <c r="A153" s="44" t="s">
        <v>63</v>
      </c>
      <c r="B153" s="44" t="s">
        <v>163</v>
      </c>
      <c r="C153" s="45">
        <v>17623571.512351815</v>
      </c>
      <c r="D153" s="45">
        <v>3699677.9024573285</v>
      </c>
      <c r="E153" s="46">
        <v>177.00704594710601</v>
      </c>
      <c r="F153" s="45">
        <v>894431.96631848102</v>
      </c>
      <c r="G153" s="45">
        <v>517607.95230570645</v>
      </c>
      <c r="I153" s="44" t="s">
        <v>63</v>
      </c>
      <c r="J153" s="44" t="s">
        <v>163</v>
      </c>
      <c r="K153" s="37">
        <f t="shared" si="10"/>
        <v>1.9090424325722832E-3</v>
      </c>
      <c r="L153" s="37">
        <f t="shared" si="10"/>
        <v>4.1360474767535571E-3</v>
      </c>
      <c r="M153" s="37">
        <f t="shared" si="10"/>
        <v>-2.6926241476797119E-2</v>
      </c>
      <c r="N153" s="37">
        <f t="shared" si="10"/>
        <v>-1.0182459287055745E-2</v>
      </c>
      <c r="O153" s="37">
        <f t="shared" si="10"/>
        <v>-1.4955154012371685E-2</v>
      </c>
      <c r="Q153" s="44" t="s">
        <v>63</v>
      </c>
      <c r="R153" s="44" t="s">
        <v>163</v>
      </c>
      <c r="S153" s="45">
        <v>17589991.47224272</v>
      </c>
      <c r="T153" s="45">
        <v>3684438.8882901631</v>
      </c>
      <c r="U153" s="46">
        <v>181.90506567122196</v>
      </c>
      <c r="V153" s="45">
        <v>903633.17432649352</v>
      </c>
      <c r="W153" s="45">
        <v>525466.38299167075</v>
      </c>
    </row>
    <row r="154" spans="1:23" s="97" customFormat="1" x14ac:dyDescent="0.25">
      <c r="A154" s="44" t="s">
        <v>109</v>
      </c>
      <c r="B154" s="44" t="s">
        <v>163</v>
      </c>
      <c r="C154" s="45">
        <v>182151376.49069929</v>
      </c>
      <c r="D154" s="45">
        <v>35510825.193180166</v>
      </c>
      <c r="E154" s="46">
        <v>1760.7662754656292</v>
      </c>
      <c r="F154" s="45">
        <v>7476707.3184422795</v>
      </c>
      <c r="G154" s="45">
        <v>6025738.9071965925</v>
      </c>
      <c r="I154" s="44" t="s">
        <v>109</v>
      </c>
      <c r="J154" s="44" t="s">
        <v>163</v>
      </c>
      <c r="K154" s="37">
        <f t="shared" si="10"/>
        <v>4.0758923834778971E-2</v>
      </c>
      <c r="L154" s="37">
        <f t="shared" si="10"/>
        <v>4.3072282907304471E-2</v>
      </c>
      <c r="M154" s="37">
        <f t="shared" si="10"/>
        <v>1.0805527090178568E-2</v>
      </c>
      <c r="N154" s="37">
        <f t="shared" si="10"/>
        <v>2.8198563777829699E-2</v>
      </c>
      <c r="O154" s="37">
        <f t="shared" si="10"/>
        <v>2.3240803726027881E-2</v>
      </c>
      <c r="Q154" s="44" t="s">
        <v>109</v>
      </c>
      <c r="R154" s="44" t="s">
        <v>163</v>
      </c>
      <c r="S154" s="45">
        <v>175017837.77125308</v>
      </c>
      <c r="T154" s="45">
        <v>34044452.887006618</v>
      </c>
      <c r="U154" s="46">
        <v>1741.943656100075</v>
      </c>
      <c r="V154" s="45">
        <v>7271657.0338040525</v>
      </c>
      <c r="W154" s="45">
        <v>5888876.6801074333</v>
      </c>
    </row>
    <row r="155" spans="1:23" s="97" customFormat="1" x14ac:dyDescent="0.25">
      <c r="A155" s="44" t="s">
        <v>110</v>
      </c>
      <c r="B155" s="44" t="s">
        <v>163</v>
      </c>
      <c r="C155" s="45">
        <v>431198266.94408357</v>
      </c>
      <c r="D155" s="45">
        <v>92323387.266233951</v>
      </c>
      <c r="E155" s="46">
        <v>3703.9281513120955</v>
      </c>
      <c r="F155" s="45">
        <v>16966507.216224909</v>
      </c>
      <c r="G155" s="45">
        <v>15070087.952403117</v>
      </c>
      <c r="I155" s="44" t="s">
        <v>110</v>
      </c>
      <c r="J155" s="44" t="s">
        <v>163</v>
      </c>
      <c r="K155" s="37">
        <f t="shared" si="10"/>
        <v>6.5082035741600652E-2</v>
      </c>
      <c r="L155" s="37">
        <f t="shared" si="10"/>
        <v>6.744945929564361E-2</v>
      </c>
      <c r="M155" s="37">
        <f t="shared" si="10"/>
        <v>2.4309178686335198E-2</v>
      </c>
      <c r="N155" s="37">
        <f t="shared" si="10"/>
        <v>5.2228133120414189E-2</v>
      </c>
      <c r="O155" s="37">
        <f t="shared" si="10"/>
        <v>4.7154507473049279E-2</v>
      </c>
      <c r="Q155" s="44" t="s">
        <v>110</v>
      </c>
      <c r="R155" s="44" t="s">
        <v>163</v>
      </c>
      <c r="S155" s="45">
        <v>404849816.70341164</v>
      </c>
      <c r="T155" s="45">
        <v>86489703.528590038</v>
      </c>
      <c r="U155" s="46">
        <v>3616.0255403181495</v>
      </c>
      <c r="V155" s="45">
        <v>16124361.896607174</v>
      </c>
      <c r="W155" s="45">
        <v>14391465.485613618</v>
      </c>
    </row>
    <row r="156" spans="1:23" s="97" customFormat="1" x14ac:dyDescent="0.25">
      <c r="A156" s="44" t="s">
        <v>114</v>
      </c>
      <c r="B156" s="44" t="s">
        <v>163</v>
      </c>
      <c r="C156" s="45">
        <v>69598527.995095447</v>
      </c>
      <c r="D156" s="45">
        <v>14192725.523528885</v>
      </c>
      <c r="E156" s="46">
        <v>743.8943550441212</v>
      </c>
      <c r="F156" s="45">
        <v>2892231.2491717706</v>
      </c>
      <c r="G156" s="45">
        <v>2565856.095945321</v>
      </c>
      <c r="I156" s="44" t="s">
        <v>114</v>
      </c>
      <c r="J156" s="44" t="s">
        <v>163</v>
      </c>
      <c r="K156" s="37">
        <f t="shared" si="10"/>
        <v>1.6046190223862888E-2</v>
      </c>
      <c r="L156" s="37">
        <f t="shared" si="10"/>
        <v>1.8304618778670401E-2</v>
      </c>
      <c r="M156" s="37">
        <f t="shared" si="10"/>
        <v>-1.3195965619949179E-2</v>
      </c>
      <c r="N156" s="37">
        <f t="shared" si="10"/>
        <v>3.7840748660808998E-3</v>
      </c>
      <c r="O156" s="37">
        <f t="shared" si="10"/>
        <v>-1.0559635878941709E-3</v>
      </c>
      <c r="Q156" s="44" t="s">
        <v>114</v>
      </c>
      <c r="R156" s="44" t="s">
        <v>163</v>
      </c>
      <c r="S156" s="45">
        <v>68499374.009523109</v>
      </c>
      <c r="T156" s="45">
        <v>13937603.013675114</v>
      </c>
      <c r="U156" s="46">
        <v>753.84202853554905</v>
      </c>
      <c r="V156" s="45">
        <v>2881328.0879731383</v>
      </c>
      <c r="W156" s="45">
        <v>2568568.4106599931</v>
      </c>
    </row>
    <row r="157" spans="1:23" s="97" customFormat="1" ht="15.75" thickBot="1" x14ac:dyDescent="0.3">
      <c r="A157" s="47" t="s">
        <v>155</v>
      </c>
      <c r="B157" s="47" t="s">
        <v>163</v>
      </c>
      <c r="C157" s="48">
        <f>SUM(C146:C156)</f>
        <v>1304267884.0370104</v>
      </c>
      <c r="D157" s="48">
        <f>SUM(D146:D156)</f>
        <v>248798356.35937452</v>
      </c>
      <c r="E157" s="49">
        <f>SUM(E146:E156)</f>
        <v>11579.576868253405</v>
      </c>
      <c r="F157" s="48">
        <f>SUM(F146:F156)</f>
        <v>50511573.132719338</v>
      </c>
      <c r="G157" s="48">
        <f>SUM(G146:G156)</f>
        <v>37195383.770238601</v>
      </c>
      <c r="H157" s="99"/>
      <c r="I157" s="47" t="s">
        <v>155</v>
      </c>
      <c r="J157" s="47" t="s">
        <v>163</v>
      </c>
      <c r="K157" s="50">
        <f t="shared" si="10"/>
        <v>4.3323915782804256E-2</v>
      </c>
      <c r="L157" s="50">
        <f t="shared" si="10"/>
        <v>4.5515103044230676E-2</v>
      </c>
      <c r="M157" s="50">
        <f t="shared" si="10"/>
        <v>8.1158346627336897E-3</v>
      </c>
      <c r="N157" s="50">
        <f t="shared" si="10"/>
        <v>3.0037565057919879E-2</v>
      </c>
      <c r="O157" s="50">
        <f t="shared" si="10"/>
        <v>2.6210110411296395E-2</v>
      </c>
      <c r="P157" s="99"/>
      <c r="Q157" s="47" t="s">
        <v>155</v>
      </c>
      <c r="R157" s="47" t="s">
        <v>163</v>
      </c>
      <c r="S157" s="48">
        <f>SUM(S146:S156)</f>
        <v>1250108297.4393628</v>
      </c>
      <c r="T157" s="48">
        <f>SUM(T146:T156)</f>
        <v>237967252.34762016</v>
      </c>
      <c r="U157" s="49">
        <f>SUM(U146:U156)</f>
        <v>11486.355506088608</v>
      </c>
      <c r="V157" s="48">
        <f>SUM(V146:V156)</f>
        <v>49038573.782383397</v>
      </c>
      <c r="W157" s="48">
        <f>SUM(W146:W156)</f>
        <v>36245388.145056382</v>
      </c>
    </row>
    <row r="158" spans="1:23" s="97" customFormat="1" ht="15.75" thickTop="1" x14ac:dyDescent="0.25">
      <c r="A158" s="52"/>
      <c r="B158" s="52"/>
      <c r="C158" s="53"/>
      <c r="D158" s="53"/>
      <c r="E158" s="54"/>
      <c r="F158" s="53"/>
      <c r="G158" s="53"/>
      <c r="H158" s="104"/>
      <c r="I158" s="52"/>
      <c r="J158" s="52"/>
      <c r="K158" s="55"/>
      <c r="L158" s="55"/>
      <c r="M158" s="55"/>
      <c r="N158" s="55"/>
      <c r="O158" s="55"/>
      <c r="P158" s="104"/>
      <c r="Q158" s="52"/>
      <c r="R158" s="52"/>
      <c r="S158" s="53"/>
      <c r="T158" s="53"/>
      <c r="U158" s="54"/>
      <c r="V158" s="53"/>
      <c r="W158" s="53"/>
    </row>
    <row r="159" spans="1:23" s="97" customFormat="1" ht="15.75" thickBot="1" x14ac:dyDescent="0.3">
      <c r="A159" s="47" t="s">
        <v>164</v>
      </c>
      <c r="B159" s="47"/>
      <c r="C159" s="51">
        <f>SUM(C121,C35,C48,C71,C52,C131,C89,C105,C144,C157)</f>
        <v>24750207683.799366</v>
      </c>
      <c r="D159" s="51">
        <f>SUM(D121,D35,D48,D71,D52,D131,D89,D105,D144,D157)</f>
        <v>5887960865.1996136</v>
      </c>
      <c r="E159" s="49">
        <f>SUM(E121,E35,E48,E71,E52,E131,E89,E105,E144,E157)</f>
        <v>232222.82537571047</v>
      </c>
      <c r="F159" s="51">
        <f>SUM(F121,F35,F48,F71,F52,F131,F89,F105,F144,F157)</f>
        <v>1046281359.9198747</v>
      </c>
      <c r="G159" s="51">
        <f>SUM(G121,G35,G48,G71,G52,G131,G89,G105,G144,G157)</f>
        <v>681393731.58263147</v>
      </c>
      <c r="H159" s="99"/>
      <c r="I159" s="47" t="s">
        <v>164</v>
      </c>
      <c r="J159" s="47"/>
      <c r="K159" s="50">
        <f>(C159/S159)-1</f>
        <v>4.4320947741808059E-2</v>
      </c>
      <c r="L159" s="50">
        <f>(D159/T159)-1</f>
        <v>4.6858319370957524E-2</v>
      </c>
      <c r="M159" s="50">
        <f>(E159/U159)-1</f>
        <v>1.2929520951235896E-2</v>
      </c>
      <c r="N159" s="50">
        <f>(F159/V159)-1</f>
        <v>3.1422544006151298E-2</v>
      </c>
      <c r="O159" s="50">
        <f>(G159/W159)-1</f>
        <v>2.714546224731551E-2</v>
      </c>
      <c r="P159" s="99"/>
      <c r="Q159" s="47" t="s">
        <v>164</v>
      </c>
      <c r="R159" s="47"/>
      <c r="S159" s="51">
        <f>SUM(S121,S35,S48,S71,S52,S131,S89,S105,S144,S157)</f>
        <v>23699809658.436981</v>
      </c>
      <c r="T159" s="51">
        <f>SUM(T121,T35,T48,T71,T52,T131,T89,T105,T144,T157)</f>
        <v>5624410444.3260345</v>
      </c>
      <c r="U159" s="49">
        <f>SUM(U121,U35,U48,U71,U52,U131,U89,U105,U144,U157)</f>
        <v>229258.6212292751</v>
      </c>
      <c r="V159" s="51">
        <f>SUM(V121,V35,V48,V71,V52,V131,V89,V105,V144,V157)</f>
        <v>1014406138.3960159</v>
      </c>
      <c r="W159" s="51">
        <f>SUM(W121,W35,W48,W71,W52,W131,W89,W105,W144,W157)</f>
        <v>663385816.93365443</v>
      </c>
    </row>
    <row r="160" spans="1:23" ht="15.75" thickTop="1" x14ac:dyDescent="0.25"/>
    <row r="161" spans="3:7" x14ac:dyDescent="0.25">
      <c r="C161" s="105"/>
      <c r="D161" s="105"/>
      <c r="E161" s="105"/>
      <c r="F161" s="105"/>
      <c r="G161" s="105"/>
    </row>
    <row r="162" spans="3:7" x14ac:dyDescent="0.25">
      <c r="F162" s="105"/>
    </row>
  </sheetData>
  <mergeCells count="3">
    <mergeCell ref="A4:G4"/>
    <mergeCell ref="I4:O4"/>
    <mergeCell ref="Q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Virginia State</vt:lpstr>
      <vt:lpstr>Virginia Localities 2017-2016</vt:lpstr>
      <vt:lpstr>Virginia Regions 2017-2016</vt:lpstr>
      <vt:lpstr>'Virginia State'!Print_Area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 Calvert</dc:creator>
  <cp:lastModifiedBy>Bhattarai, Pratiksha</cp:lastModifiedBy>
  <cp:lastPrinted>2018-08-21T18:54:39Z</cp:lastPrinted>
  <dcterms:created xsi:type="dcterms:W3CDTF">2018-08-01T23:00:08Z</dcterms:created>
  <dcterms:modified xsi:type="dcterms:W3CDTF">2018-08-30T19:47:09Z</dcterms:modified>
</cp:coreProperties>
</file>